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13065" activeTab="0"/>
  </bookViews>
  <sheets>
    <sheet name="útmutató" sheetId="1" r:id="rId1"/>
    <sheet name="I" sheetId="2" r:id="rId2"/>
    <sheet name="II" sheetId="3" r:id="rId3"/>
    <sheet name="III" sheetId="4" r:id="rId4"/>
    <sheet name="IV" sheetId="5" r:id="rId5"/>
    <sheet name="V" sheetId="6" r:id="rId6"/>
    <sheet name="adatok" sheetId="7" r:id="rId7"/>
  </sheets>
  <definedNames>
    <definedName name="_xlfn.SUMIFS" hidden="1">#NAME?</definedName>
    <definedName name="evek">'adatok'!$C$2:$L$2</definedName>
    <definedName name="honapok">'adatok'!$N$2:$N$13</definedName>
    <definedName name="kozterhek">'adatok'!$C$2:$L$9</definedName>
    <definedName name="_xlnm.Print_Area" localSheetId="6">'adatok'!$A$1:$L$13</definedName>
  </definedNames>
  <calcPr fullCalcOnLoad="1"/>
</workbook>
</file>

<file path=xl/sharedStrings.xml><?xml version="1.0" encoding="utf-8"?>
<sst xmlns="http://schemas.openxmlformats.org/spreadsheetml/2006/main" count="159" uniqueCount="70">
  <si>
    <t>szociális hozzájárulási adó</t>
  </si>
  <si>
    <t>november</t>
  </si>
  <si>
    <t>december</t>
  </si>
  <si>
    <t>október</t>
  </si>
  <si>
    <t>január</t>
  </si>
  <si>
    <t>február</t>
  </si>
  <si>
    <t>március</t>
  </si>
  <si>
    <t>személyi jövedelemadó</t>
  </si>
  <si>
    <t>Program</t>
  </si>
  <si>
    <t>Elszámolt személy neve:</t>
  </si>
  <si>
    <t>Év</t>
  </si>
  <si>
    <t>Hónap</t>
  </si>
  <si>
    <t>Munkaidő aránya (%)</t>
  </si>
  <si>
    <t>Jelentéstételi időszak</t>
  </si>
  <si>
    <t>bruttó bér</t>
  </si>
  <si>
    <t>béren kívüli juttatás</t>
  </si>
  <si>
    <t>egyes meghatározott juttatás</t>
  </si>
  <si>
    <t>április</t>
  </si>
  <si>
    <t>május</t>
  </si>
  <si>
    <t>június</t>
  </si>
  <si>
    <t>július</t>
  </si>
  <si>
    <t>augusztus</t>
  </si>
  <si>
    <t>szeptember</t>
  </si>
  <si>
    <t>Segédtábla személyi jellegű költségek elszámolásához</t>
  </si>
  <si>
    <t xml:space="preserve">   szociális hozzájárulási adó</t>
  </si>
  <si>
    <t xml:space="preserve">   személyi jövedelemadó</t>
  </si>
  <si>
    <t xml:space="preserve">   egészségügyi hozzájárulás</t>
  </si>
  <si>
    <t>elszámolható
személyi jellegű költség 
(Ft)</t>
  </si>
  <si>
    <t>Összesen (Ft)</t>
  </si>
  <si>
    <t>A kék színnel megjelölt cellák kitöltése szükséges.</t>
  </si>
  <si>
    <t>Projekt száma</t>
  </si>
  <si>
    <t>Acronym</t>
  </si>
  <si>
    <t>Magyar partner</t>
  </si>
  <si>
    <t>Jelentés sorszáma</t>
  </si>
  <si>
    <t>Elszámolt személyenként kell, a projektben történő foglalkoztatás módjának megfelelő segédtáblát kitölteni.</t>
  </si>
  <si>
    <t>adómentes juttatás</t>
  </si>
  <si>
    <t>részmunkaidős, havi szinten százalékban meghatározott munkaidővel</t>
  </si>
  <si>
    <t>teljes munkaidős</t>
  </si>
  <si>
    <t>munkaóra-alapú foglalkoztatás</t>
  </si>
  <si>
    <t>I</t>
  </si>
  <si>
    <t>II</t>
  </si>
  <si>
    <t>III</t>
  </si>
  <si>
    <t>IV</t>
  </si>
  <si>
    <t>V</t>
  </si>
  <si>
    <t>részmunkaidős, rugalmas havi munkaidő-ráfordítással (a havi bruttó bérköltséget elosztják a foglalkoztatási megállapodásban rögzített, munkaórában kifejezett munkaidővel)</t>
  </si>
  <si>
    <t>részmunkaidős, rugalmas havi munkaidő-ráfordítással (a legfrissebb éves bruttó bérköltséget az 1303/2013/EU rendelet 68. cikkének (2) bekezdésével összhangban elosztják 1 720 munkaórával)</t>
  </si>
  <si>
    <t>részmunkaidős, rugalmas havi munkaidő-ráfordítással 
(a havi bruttó bérköltséget elosztják a foglalkoztatási megállapodásban rögzített, munkaórában kifejezett munkaidővel)</t>
  </si>
  <si>
    <t>részmunkaidős, rugalmas havi munkaidő-ráfordítással 
(a legfrissebb éves bruttó bérköltséget az 1303/2013/EU rendelet 68. cikkének (2) bekezdésével összhangban elosztják 1 720 munkaórával)</t>
  </si>
  <si>
    <t>A BIZOTTSÁG 481/2014/EU FELHATALMAZÁSON ALAPULÓ RENDELETE 3. cikk 
(1) a) alapján</t>
  </si>
  <si>
    <t>A BIZOTTSÁG 481/2014/EU FELHATALMAZÁSON ALAPULÓ RENDELETE 3. cikk 
(1) b), (4) a) alapján</t>
  </si>
  <si>
    <t>A BIZOTTSÁG 481/2014/EU FELHATALMAZÁSON ALAPULÓ RENDELETE 3. cikk 
(1) c), (4) b), (6) i.) alapján</t>
  </si>
  <si>
    <t>A BIZOTTSÁG 481/2014/EU FELHATALMAZÁSON ALAPULÓ RENDELETE 3. cikk 
(1) c), (4) b), (6) ii.)  alapján</t>
  </si>
  <si>
    <t>A BIZOTTSÁG 481/2014/EU FELHATALMAZÁSON ALAPULÓ RENDELETE 3. cikk 
(1) d) alapján</t>
  </si>
  <si>
    <t>Havi projektre fordított munkaidő (óra)</t>
  </si>
  <si>
    <t xml:space="preserve">Havi összes ledolgozott munkaidő (óra) </t>
  </si>
  <si>
    <t>Legfrissebb éves bruttó bérköltség (Ft)</t>
  </si>
  <si>
    <t>Amennyiben több személy személyi jellegű költsége kerül elszámolásra, úgy benyújtható több különálló táblázat is vagy a munkalapok másolásával egy dokumentumon belül is elkészíthetőek az egyes dolgozói elszámolások. Utóbbi esetben az egyes munkalapok elnevezésének egyértelmű jelölése szükséges (pl. a személy monogramjával).</t>
  </si>
  <si>
    <t>A kitöltött táblázatot elektronikusan (Excel formátumban) kell benyújtani!</t>
  </si>
  <si>
    <t>a bruttó bér kiszámítása az alábbiak alapján történik: 
a munkaidő nyilvántartás alapján ténylegesen a műveletre fordított munkaóra x a foglalkoztatási megállapodásban rögzített óradíj</t>
  </si>
  <si>
    <t>Amennyiben indokolt, a szükséges mértékben módosítható a további cellák tartalma, de ezekben az esetekben a módosításokat egyértelműen jelölni kell!</t>
  </si>
  <si>
    <r>
      <t xml:space="preserve">Elszámolási módszerek </t>
    </r>
    <r>
      <rPr>
        <b/>
        <i/>
        <sz val="10"/>
        <rFont val="Arial"/>
        <family val="2"/>
      </rPr>
      <t>A BIZOTTSÁG 481/2014/EU FELHATALMAZÁSON ALAPULÓ RENDELETE 3. cikk alapján</t>
    </r>
    <r>
      <rPr>
        <b/>
        <sz val="10"/>
        <rFont val="Arial"/>
        <family val="2"/>
      </rPr>
      <t>:</t>
    </r>
  </si>
  <si>
    <t>adóalap kiegészítés
(béren kívüli juttatás)</t>
  </si>
  <si>
    <t>adóalap kiegészítés
(egyes meghatározott juttatás)</t>
  </si>
  <si>
    <t>egészségügyi hozzájárulás
(béren kívüli juttatás)</t>
  </si>
  <si>
    <t>egészségügyi hozzájárulás
(egyes meghatározott juttatás)</t>
  </si>
  <si>
    <t>szociális hozzájárulási adó
(béren kívüli juttatás, egyes meghatározott juttatás)</t>
  </si>
  <si>
    <t>2019 I. FÉLÉV</t>
  </si>
  <si>
    <t>2019 II. FÉLÉV</t>
  </si>
  <si>
    <t>2020 I. FÉLÉV</t>
  </si>
  <si>
    <t>2020 II. FÉLÉV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</si>
</sst>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#,##0&quot; Ft&quot;"/>
    <numFmt numFmtId="165" formatCode="[$€-2]\ #,##0.00;[Red][$€-2]\ #,##0.00"/>
    <numFmt numFmtId="166" formatCode="#,##0.00\ [$Ft-40E];[Red]#,##0.00\ [$Ft-40E]"/>
    <numFmt numFmtId="167" formatCode="#,##0.00\ [$€-1]"/>
    <numFmt numFmtId="168" formatCode="[$€-2]\ #,##0;[Red][$€-2]\ #,##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0.00\ &quot;Ft&quot;"/>
    <numFmt numFmtId="173" formatCode="#,##0;[Red]#,##0"/>
    <numFmt numFmtId="174" formatCode="#,##0\ &quot;Ft&quot;"/>
    <numFmt numFmtId="175" formatCode="[$€-2]\ #,##0.00"/>
    <numFmt numFmtId="176" formatCode="0.0%"/>
    <numFmt numFmtId="177" formatCode="[$€-2]\ #,##0.00;\-[$€-2]\ #,##0.00"/>
    <numFmt numFmtId="178" formatCode="[$¥€-2]\ #\ ##,000_);[Red]\([$€-2]\ #\ ##,000\)"/>
  </numFmts>
  <fonts count="53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0"/>
      <color rgb="FF00B05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174" fontId="0" fillId="34" borderId="13" xfId="0" applyNumberFormat="1" applyFont="1" applyFill="1" applyBorder="1" applyAlignment="1" applyProtection="1">
      <alignment horizontal="center"/>
      <protection/>
    </xf>
    <xf numFmtId="174" fontId="0" fillId="35" borderId="13" xfId="0" applyNumberFormat="1" applyFont="1" applyFill="1" applyBorder="1" applyAlignment="1" applyProtection="1">
      <alignment horizontal="center"/>
      <protection/>
    </xf>
    <xf numFmtId="174" fontId="2" fillId="28" borderId="14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 horizontal="center"/>
      <protection/>
    </xf>
    <xf numFmtId="0" fontId="0" fillId="34" borderId="15" xfId="0" applyFont="1" applyFill="1" applyBorder="1" applyAlignment="1" applyProtection="1">
      <alignment horizontal="left" vertical="top" wrapText="1"/>
      <protection/>
    </xf>
    <xf numFmtId="174" fontId="0" fillId="35" borderId="19" xfId="0" applyNumberFormat="1" applyFont="1" applyFill="1" applyBorder="1" applyAlignment="1" applyProtection="1">
      <alignment horizontal="center"/>
      <protection locked="0"/>
    </xf>
    <xf numFmtId="174" fontId="0" fillId="35" borderId="20" xfId="0" applyNumberFormat="1" applyFont="1" applyFill="1" applyBorder="1" applyAlignment="1" applyProtection="1">
      <alignment horizontal="center"/>
      <protection locked="0"/>
    </xf>
    <xf numFmtId="0" fontId="0" fillId="34" borderId="21" xfId="0" applyFont="1" applyFill="1" applyBorder="1" applyAlignment="1" applyProtection="1">
      <alignment horizontal="left" vertical="top" wrapText="1"/>
      <protection locked="0"/>
    </xf>
    <xf numFmtId="174" fontId="0" fillId="34" borderId="22" xfId="0" applyNumberFormat="1" applyFont="1" applyFill="1" applyBorder="1" applyAlignment="1" applyProtection="1">
      <alignment horizontal="center"/>
      <protection/>
    </xf>
    <xf numFmtId="174" fontId="0" fillId="35" borderId="22" xfId="0" applyNumberFormat="1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left" vertical="top"/>
      <protection locked="0"/>
    </xf>
    <xf numFmtId="174" fontId="0" fillId="34" borderId="17" xfId="0" applyNumberFormat="1" applyFont="1" applyFill="1" applyBorder="1" applyAlignment="1" applyProtection="1">
      <alignment horizontal="center"/>
      <protection/>
    </xf>
    <xf numFmtId="174" fontId="0" fillId="34" borderId="18" xfId="0" applyNumberFormat="1" applyFont="1" applyFill="1" applyBorder="1" applyAlignment="1" applyProtection="1">
      <alignment horizontal="center"/>
      <protection/>
    </xf>
    <xf numFmtId="10" fontId="0" fillId="35" borderId="23" xfId="62" applyNumberFormat="1" applyFont="1" applyFill="1" applyBorder="1" applyAlignment="1" applyProtection="1">
      <alignment horizontal="center"/>
      <protection locked="0"/>
    </xf>
    <xf numFmtId="10" fontId="0" fillId="35" borderId="24" xfId="62" applyNumberFormat="1" applyFont="1" applyFill="1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left" vertical="top"/>
      <protection locked="0"/>
    </xf>
    <xf numFmtId="0" fontId="2" fillId="36" borderId="21" xfId="0" applyFont="1" applyFill="1" applyBorder="1" applyAlignment="1" applyProtection="1">
      <alignment horizontal="left" vertical="top"/>
      <protection locked="0"/>
    </xf>
    <xf numFmtId="0" fontId="2" fillId="36" borderId="21" xfId="0" applyFont="1" applyFill="1" applyBorder="1" applyAlignment="1" applyProtection="1">
      <alignment horizontal="left" vertical="top" wrapText="1"/>
      <protection locked="0"/>
    </xf>
    <xf numFmtId="0" fontId="2" fillId="36" borderId="16" xfId="0" applyFont="1" applyFill="1" applyBorder="1" applyAlignment="1" applyProtection="1">
      <alignment horizontal="left" vertical="top" wrapText="1"/>
      <protection locked="0"/>
    </xf>
    <xf numFmtId="0" fontId="2" fillId="36" borderId="25" xfId="0" applyFont="1" applyFill="1" applyBorder="1" applyAlignment="1" applyProtection="1">
      <alignment horizontal="left" vertical="top" wrapText="1"/>
      <protection locked="0"/>
    </xf>
    <xf numFmtId="0" fontId="2" fillId="34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2" fillId="34" borderId="16" xfId="0" applyFont="1" applyFill="1" applyBorder="1" applyAlignment="1" applyProtection="1">
      <alignment horizontal="left" vertical="top" wrapText="1"/>
      <protection locked="0"/>
    </xf>
    <xf numFmtId="0" fontId="2" fillId="34" borderId="25" xfId="0" applyFont="1" applyFill="1" applyBorder="1" applyAlignment="1" applyProtection="1">
      <alignment horizontal="center" wrapText="1"/>
      <protection locked="0"/>
    </xf>
    <xf numFmtId="2" fontId="0" fillId="35" borderId="23" xfId="62" applyNumberFormat="1" applyFont="1" applyFill="1" applyBorder="1" applyAlignment="1" applyProtection="1">
      <alignment horizontal="center"/>
      <protection locked="0"/>
    </xf>
    <xf numFmtId="2" fontId="0" fillId="35" borderId="24" xfId="62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ont="1" applyFill="1" applyAlignment="1" applyProtection="1">
      <alignment wrapText="1"/>
      <protection/>
    </xf>
    <xf numFmtId="0" fontId="0" fillId="37" borderId="0" xfId="0" applyFont="1" applyFill="1" applyAlignment="1" applyProtection="1">
      <alignment wrapText="1"/>
      <protection/>
    </xf>
    <xf numFmtId="0" fontId="49" fillId="0" borderId="0" xfId="0" applyFont="1" applyAlignment="1">
      <alignment horizontal="justify" vertical="center" wrapText="1"/>
    </xf>
    <xf numFmtId="0" fontId="2" fillId="34" borderId="14" xfId="0" applyFont="1" applyFill="1" applyBorder="1" applyAlignment="1" applyProtection="1">
      <alignment horizontal="center" wrapText="1"/>
      <protection locked="0"/>
    </xf>
    <xf numFmtId="174" fontId="2" fillId="35" borderId="14" xfId="0" applyNumberFormat="1" applyFont="1" applyFill="1" applyBorder="1" applyAlignment="1" applyProtection="1">
      <alignment horizontal="center" wrapText="1"/>
      <protection locked="0"/>
    </xf>
    <xf numFmtId="174" fontId="2" fillId="28" borderId="26" xfId="0" applyNumberFormat="1" applyFont="1" applyFill="1" applyBorder="1" applyAlignment="1" applyProtection="1">
      <alignment horizontal="center"/>
      <protection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Font="1" applyFill="1" applyBorder="1" applyAlignment="1" applyProtection="1">
      <alignment horizontal="center"/>
      <protection locked="0"/>
    </xf>
    <xf numFmtId="174" fontId="2" fillId="34" borderId="23" xfId="0" applyNumberFormat="1" applyFont="1" applyFill="1" applyBorder="1" applyAlignment="1" applyProtection="1">
      <alignment horizontal="center"/>
      <protection/>
    </xf>
    <xf numFmtId="174" fontId="2" fillId="34" borderId="24" xfId="0" applyNumberFormat="1" applyFont="1" applyFill="1" applyBorder="1" applyAlignment="1" applyProtection="1">
      <alignment horizontal="center"/>
      <protection/>
    </xf>
    <xf numFmtId="2" fontId="0" fillId="34" borderId="23" xfId="62" applyNumberFormat="1" applyFont="1" applyFill="1" applyBorder="1" applyAlignment="1" applyProtection="1">
      <alignment horizontal="center"/>
      <protection locked="0"/>
    </xf>
    <xf numFmtId="2" fontId="0" fillId="34" borderId="24" xfId="62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51" fillId="0" borderId="0" xfId="0" applyFont="1" applyAlignment="1">
      <alignment horizontal="justify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33" borderId="3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wrapText="1"/>
    </xf>
    <xf numFmtId="14" fontId="0" fillId="35" borderId="17" xfId="0" applyNumberFormat="1" applyFont="1" applyFill="1" applyBorder="1" applyAlignment="1">
      <alignment horizontal="left" vertical="top"/>
    </xf>
    <xf numFmtId="0" fontId="0" fillId="35" borderId="17" xfId="0" applyFont="1" applyFill="1" applyBorder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23" xfId="0" applyFont="1" applyFill="1" applyBorder="1" applyAlignment="1">
      <alignment horizontal="left" vertical="top"/>
    </xf>
    <xf numFmtId="0" fontId="0" fillId="35" borderId="24" xfId="0" applyFont="1" applyFill="1" applyBorder="1" applyAlignment="1">
      <alignment horizontal="left" vertical="top"/>
    </xf>
    <xf numFmtId="0" fontId="2" fillId="36" borderId="32" xfId="0" applyFont="1" applyFill="1" applyBorder="1" applyAlignment="1" applyProtection="1">
      <alignment horizontal="center" vertical="center" wrapText="1"/>
      <protection/>
    </xf>
    <xf numFmtId="0" fontId="0" fillId="35" borderId="19" xfId="0" applyFont="1" applyFill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0" fontId="0" fillId="35" borderId="13" xfId="0" applyFont="1" applyFill="1" applyBorder="1" applyAlignment="1">
      <alignment horizontal="left" vertical="top"/>
    </xf>
    <xf numFmtId="0" fontId="0" fillId="35" borderId="22" xfId="0" applyFont="1" applyFill="1" applyBorder="1" applyAlignment="1">
      <alignment horizontal="left" vertical="top"/>
    </xf>
    <xf numFmtId="0" fontId="52" fillId="36" borderId="32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3.421875" style="1" customWidth="1"/>
    <col min="2" max="2" width="105.7109375" style="53" customWidth="1"/>
    <col min="3" max="3" width="44.140625" style="1" customWidth="1"/>
    <col min="4" max="7" width="11.00390625" style="1" customWidth="1"/>
    <col min="8" max="9" width="12.57421875" style="1" customWidth="1"/>
    <col min="10" max="10" width="13.28125" style="1" customWidth="1"/>
    <col min="11" max="13" width="12.28125" style="1" customWidth="1"/>
    <col min="14" max="14" width="12.57421875" style="1" customWidth="1"/>
    <col min="15" max="15" width="12.7109375" style="1" customWidth="1"/>
    <col min="16" max="16384" width="9.140625" style="1" customWidth="1"/>
  </cols>
  <sheetData>
    <row r="1" ht="15">
      <c r="D1" s="4"/>
    </row>
    <row r="2" spans="1:4" ht="15">
      <c r="A2" s="59"/>
      <c r="B2" s="60" t="s">
        <v>34</v>
      </c>
      <c r="D2" s="4"/>
    </row>
    <row r="3" spans="1:4" ht="38.25">
      <c r="A3" s="59"/>
      <c r="B3" s="60" t="s">
        <v>56</v>
      </c>
      <c r="D3" s="4"/>
    </row>
    <row r="4" spans="1:4" ht="15">
      <c r="A4" s="59"/>
      <c r="B4" s="61" t="s">
        <v>29</v>
      </c>
      <c r="D4" s="4"/>
    </row>
    <row r="5" spans="1:4" ht="25.5">
      <c r="A5" s="59"/>
      <c r="B5" s="62" t="s">
        <v>59</v>
      </c>
      <c r="C5" s="73"/>
      <c r="D5" s="4"/>
    </row>
    <row r="6" spans="1:4" ht="15">
      <c r="A6" s="59"/>
      <c r="B6" s="59"/>
      <c r="D6" s="4"/>
    </row>
    <row r="7" spans="1:4" ht="15">
      <c r="A7" s="59"/>
      <c r="B7" s="60" t="s">
        <v>57</v>
      </c>
      <c r="C7" s="73"/>
      <c r="D7" s="4"/>
    </row>
    <row r="8" spans="1:4" ht="15">
      <c r="A8" s="59"/>
      <c r="B8" s="60"/>
      <c r="D8" s="4"/>
    </row>
    <row r="9" spans="1:4" ht="15">
      <c r="A9" s="59"/>
      <c r="B9" s="60"/>
      <c r="D9" s="4"/>
    </row>
    <row r="10" spans="1:4" ht="25.5">
      <c r="A10" s="59"/>
      <c r="B10" s="74" t="s">
        <v>60</v>
      </c>
      <c r="D10" s="4"/>
    </row>
    <row r="11" spans="1:4" ht="15">
      <c r="A11" s="75" t="s">
        <v>39</v>
      </c>
      <c r="B11" s="63" t="s">
        <v>37</v>
      </c>
      <c r="D11" s="4"/>
    </row>
    <row r="12" spans="1:4" ht="15">
      <c r="A12" s="75" t="s">
        <v>40</v>
      </c>
      <c r="B12" s="63" t="s">
        <v>36</v>
      </c>
      <c r="D12" s="4"/>
    </row>
    <row r="13" spans="1:4" ht="25.5">
      <c r="A13" s="75" t="s">
        <v>41</v>
      </c>
      <c r="B13" s="63" t="s">
        <v>44</v>
      </c>
      <c r="D13" s="4"/>
    </row>
    <row r="14" spans="1:4" ht="25.5">
      <c r="A14" s="75" t="s">
        <v>42</v>
      </c>
      <c r="B14" s="63" t="s">
        <v>45</v>
      </c>
      <c r="D14" s="4"/>
    </row>
    <row r="15" spans="1:4" ht="63.75">
      <c r="A15" s="75" t="s">
        <v>43</v>
      </c>
      <c r="B15" s="63" t="s">
        <v>38</v>
      </c>
      <c r="C15" s="63" t="s">
        <v>58</v>
      </c>
      <c r="D15" s="4"/>
    </row>
    <row r="16" spans="1:4" ht="15">
      <c r="A16" s="59"/>
      <c r="B16" s="59"/>
      <c r="D16" s="4"/>
    </row>
    <row r="17" spans="1:4" ht="15">
      <c r="A17" s="59"/>
      <c r="B17" s="60"/>
      <c r="D17" s="4"/>
    </row>
    <row r="18" spans="1:4" ht="15">
      <c r="A18" s="59"/>
      <c r="B18" s="60"/>
      <c r="D18" s="4"/>
    </row>
    <row r="19" spans="1:4" ht="15">
      <c r="A19" s="59"/>
      <c r="B19" s="59"/>
      <c r="D19" s="4"/>
    </row>
    <row r="20" spans="1:4" ht="15">
      <c r="A20" s="59"/>
      <c r="B20" s="59"/>
      <c r="D20" s="4"/>
    </row>
    <row r="21" ht="12.75">
      <c r="B21" s="1"/>
    </row>
    <row r="22" ht="12.75">
      <c r="B22" s="1"/>
    </row>
    <row r="24" ht="15">
      <c r="B24" s="54"/>
    </row>
    <row r="25" ht="15">
      <c r="B25" s="54"/>
    </row>
  </sheetData>
  <sheetProtection selectLockedCells="1" selectUnlockedCells="1"/>
  <printOptions/>
  <pageMargins left="0.3298611111111111" right="0.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2.8515625" style="20" customWidth="1"/>
    <col min="2" max="2" width="29.28125" style="21" customWidth="1"/>
    <col min="3" max="15" width="15.7109375" style="21" customWidth="1"/>
    <col min="16" max="16" width="16.140625" style="21" customWidth="1"/>
    <col min="17" max="17" width="14.421875" style="21" customWidth="1"/>
    <col min="18" max="18" width="13.57421875" style="21" customWidth="1"/>
    <col min="19" max="19" width="13.8515625" style="21" customWidth="1"/>
    <col min="20" max="20" width="11.421875" style="21" customWidth="1"/>
    <col min="21" max="16384" width="9.140625" style="21" customWidth="1"/>
  </cols>
  <sheetData>
    <row r="1" ht="13.5" thickBot="1"/>
    <row r="2" spans="2:6" ht="33" customHeight="1" thickBot="1">
      <c r="B2" s="89" t="s">
        <v>23</v>
      </c>
      <c r="C2" s="89"/>
      <c r="D2" s="89"/>
      <c r="E2" s="89"/>
      <c r="F2" s="89"/>
    </row>
    <row r="3" spans="1:6" ht="33" customHeight="1" thickBot="1">
      <c r="A3" s="21"/>
      <c r="B3" s="89" t="s">
        <v>48</v>
      </c>
      <c r="C3" s="89"/>
      <c r="D3" s="89"/>
      <c r="E3" s="89"/>
      <c r="F3" s="89"/>
    </row>
    <row r="4" spans="1:6" ht="39.75" customHeight="1" thickBot="1">
      <c r="A4" s="21"/>
      <c r="B4" s="94" t="s">
        <v>37</v>
      </c>
      <c r="C4" s="94"/>
      <c r="D4" s="94"/>
      <c r="E4" s="94"/>
      <c r="F4" s="94"/>
    </row>
    <row r="5" ht="13.5" customHeight="1" thickBot="1"/>
    <row r="6" spans="2:6" ht="13.5" customHeight="1">
      <c r="B6" s="46" t="s">
        <v>8</v>
      </c>
      <c r="C6" s="90"/>
      <c r="D6" s="90"/>
      <c r="E6" s="90"/>
      <c r="F6" s="91"/>
    </row>
    <row r="7" spans="2:6" ht="13.5" customHeight="1">
      <c r="B7" s="47" t="s">
        <v>30</v>
      </c>
      <c r="C7" s="92"/>
      <c r="D7" s="92"/>
      <c r="E7" s="92"/>
      <c r="F7" s="93"/>
    </row>
    <row r="8" spans="2:6" ht="13.5" customHeight="1">
      <c r="B8" s="48" t="s">
        <v>31</v>
      </c>
      <c r="C8" s="92"/>
      <c r="D8" s="92"/>
      <c r="E8" s="92"/>
      <c r="F8" s="93"/>
    </row>
    <row r="9" spans="2:6" ht="13.5" customHeight="1">
      <c r="B9" s="48" t="s">
        <v>32</v>
      </c>
      <c r="C9" s="92"/>
      <c r="D9" s="92"/>
      <c r="E9" s="92"/>
      <c r="F9" s="93"/>
    </row>
    <row r="10" spans="2:6" ht="13.5" customHeight="1">
      <c r="B10" s="48" t="s">
        <v>33</v>
      </c>
      <c r="C10" s="92"/>
      <c r="D10" s="92"/>
      <c r="E10" s="92"/>
      <c r="F10" s="93"/>
    </row>
    <row r="11" spans="2:6" ht="13.5" customHeight="1" thickBot="1">
      <c r="B11" s="49" t="s">
        <v>13</v>
      </c>
      <c r="C11" s="84"/>
      <c r="D11" s="85"/>
      <c r="E11" s="85"/>
      <c r="F11" s="86"/>
    </row>
    <row r="12" ht="13.5" customHeight="1" thickBot="1">
      <c r="B12" s="52"/>
    </row>
    <row r="13" spans="2:6" ht="13.5" customHeight="1" thickBot="1">
      <c r="B13" s="50" t="s">
        <v>9</v>
      </c>
      <c r="C13" s="87"/>
      <c r="D13" s="87"/>
      <c r="E13" s="87"/>
      <c r="F13" s="88"/>
    </row>
    <row r="14" ht="13.5" customHeight="1"/>
    <row r="15" ht="13.5" customHeight="1" thickBot="1"/>
    <row r="16" spans="2:14" ht="13.5" customHeight="1">
      <c r="B16" s="31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8" s="24" customFormat="1" ht="13.5" customHeight="1" thickBot="1">
      <c r="A17" s="22"/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  <c r="P17" s="23"/>
      <c r="Q17" s="23"/>
      <c r="R17" s="23"/>
    </row>
    <row r="18" spans="1:18" s="24" customFormat="1" ht="13.5" customHeight="1" thickBot="1">
      <c r="A18" s="22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6" s="7" customFormat="1" ht="13.5" customHeight="1">
      <c r="A19" s="18"/>
      <c r="B19" s="35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5"/>
      <c r="P19" s="6"/>
    </row>
    <row r="20" spans="1:15" s="7" customFormat="1" ht="13.5" customHeight="1">
      <c r="A20" s="19"/>
      <c r="B20" s="38" t="s">
        <v>24</v>
      </c>
      <c r="C20" s="28" t="e">
        <f aca="true" t="shared" si="0" ref="C20:N20">C19*HLOOKUP(C16,kozterhek,2,FALSE)</f>
        <v>#N/A</v>
      </c>
      <c r="D20" s="28" t="e">
        <f t="shared" si="0"/>
        <v>#N/A</v>
      </c>
      <c r="E20" s="28" t="e">
        <f t="shared" si="0"/>
        <v>#N/A</v>
      </c>
      <c r="F20" s="28" t="e">
        <f t="shared" si="0"/>
        <v>#N/A</v>
      </c>
      <c r="G20" s="28" t="e">
        <f t="shared" si="0"/>
        <v>#N/A</v>
      </c>
      <c r="H20" s="28" t="e">
        <f t="shared" si="0"/>
        <v>#N/A</v>
      </c>
      <c r="I20" s="28" t="e">
        <f t="shared" si="0"/>
        <v>#N/A</v>
      </c>
      <c r="J20" s="28" t="e">
        <f t="shared" si="0"/>
        <v>#N/A</v>
      </c>
      <c r="K20" s="28" t="e">
        <f t="shared" si="0"/>
        <v>#N/A</v>
      </c>
      <c r="L20" s="28" t="e">
        <f t="shared" si="0"/>
        <v>#N/A</v>
      </c>
      <c r="M20" s="28" t="e">
        <f t="shared" si="0"/>
        <v>#N/A</v>
      </c>
      <c r="N20" s="39" t="e">
        <f t="shared" si="0"/>
        <v>#N/A</v>
      </c>
      <c r="O20" s="9"/>
    </row>
    <row r="21" spans="1:15" s="7" customFormat="1" ht="13.5" customHeight="1">
      <c r="A21" s="19"/>
      <c r="B21" s="38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9"/>
    </row>
    <row r="22" spans="1:15" s="7" customFormat="1" ht="13.5" customHeight="1">
      <c r="A22" s="19"/>
      <c r="B22" s="41" t="s">
        <v>25</v>
      </c>
      <c r="C22" s="28" t="e">
        <f aca="true" t="shared" si="1" ref="C22:N22">C21*HLOOKUP(C16,kozterhek,3,FALSE)*HLOOKUP(C16,kozterhek,5,FALSE)</f>
        <v>#N/A</v>
      </c>
      <c r="D22" s="28" t="e">
        <f t="shared" si="1"/>
        <v>#N/A</v>
      </c>
      <c r="E22" s="28" t="e">
        <f t="shared" si="1"/>
        <v>#N/A</v>
      </c>
      <c r="F22" s="28" t="e">
        <f t="shared" si="1"/>
        <v>#N/A</v>
      </c>
      <c r="G22" s="28" t="e">
        <f t="shared" si="1"/>
        <v>#N/A</v>
      </c>
      <c r="H22" s="28" t="e">
        <f t="shared" si="1"/>
        <v>#N/A</v>
      </c>
      <c r="I22" s="28" t="e">
        <f t="shared" si="1"/>
        <v>#N/A</v>
      </c>
      <c r="J22" s="28" t="e">
        <f t="shared" si="1"/>
        <v>#N/A</v>
      </c>
      <c r="K22" s="28" t="e">
        <f t="shared" si="1"/>
        <v>#N/A</v>
      </c>
      <c r="L22" s="28" t="e">
        <f t="shared" si="1"/>
        <v>#N/A</v>
      </c>
      <c r="M22" s="28" t="e">
        <f t="shared" si="1"/>
        <v>#N/A</v>
      </c>
      <c r="N22" s="39" t="e">
        <f t="shared" si="1"/>
        <v>#N/A</v>
      </c>
      <c r="O22" s="9"/>
    </row>
    <row r="23" spans="1:15" s="7" customFormat="1" ht="13.5" customHeight="1">
      <c r="A23" s="19"/>
      <c r="B23" s="41" t="s">
        <v>26</v>
      </c>
      <c r="C23" s="28" t="e">
        <f aca="true" t="shared" si="2" ref="C23:N23">C21*HLOOKUP(C16,kozterhek,3,FALSE)*HLOOKUP(C16,kozterhek,6,FALSE)</f>
        <v>#N/A</v>
      </c>
      <c r="D23" s="28" t="e">
        <f t="shared" si="2"/>
        <v>#N/A</v>
      </c>
      <c r="E23" s="28" t="e">
        <f t="shared" si="2"/>
        <v>#N/A</v>
      </c>
      <c r="F23" s="28" t="e">
        <f t="shared" si="2"/>
        <v>#N/A</v>
      </c>
      <c r="G23" s="28" t="e">
        <f t="shared" si="2"/>
        <v>#N/A</v>
      </c>
      <c r="H23" s="28" t="e">
        <f t="shared" si="2"/>
        <v>#N/A</v>
      </c>
      <c r="I23" s="28" t="e">
        <f t="shared" si="2"/>
        <v>#N/A</v>
      </c>
      <c r="J23" s="28" t="e">
        <f t="shared" si="2"/>
        <v>#N/A</v>
      </c>
      <c r="K23" s="28" t="e">
        <f t="shared" si="2"/>
        <v>#N/A</v>
      </c>
      <c r="L23" s="28" t="e">
        <f t="shared" si="2"/>
        <v>#N/A</v>
      </c>
      <c r="M23" s="28" t="e">
        <f t="shared" si="2"/>
        <v>#N/A</v>
      </c>
      <c r="N23" s="39" t="e">
        <f t="shared" si="2"/>
        <v>#N/A</v>
      </c>
      <c r="O23" s="9"/>
    </row>
    <row r="24" spans="1:15" s="7" customFormat="1" ht="13.5" customHeight="1">
      <c r="A24" s="19"/>
      <c r="B24" s="38" t="s">
        <v>24</v>
      </c>
      <c r="C24" s="28" t="e">
        <f aca="true" t="shared" si="3" ref="C24:N24">C21*HLOOKUP(C16,kozterhek,3,FALSE)*HLOOKUP(C16,kozterhek,8,FALSE)</f>
        <v>#N/A</v>
      </c>
      <c r="D24" s="28" t="e">
        <f t="shared" si="3"/>
        <v>#N/A</v>
      </c>
      <c r="E24" s="28" t="e">
        <f t="shared" si="3"/>
        <v>#N/A</v>
      </c>
      <c r="F24" s="28" t="e">
        <f t="shared" si="3"/>
        <v>#N/A</v>
      </c>
      <c r="G24" s="28" t="e">
        <f t="shared" si="3"/>
        <v>#N/A</v>
      </c>
      <c r="H24" s="28" t="e">
        <f t="shared" si="3"/>
        <v>#N/A</v>
      </c>
      <c r="I24" s="28" t="e">
        <f t="shared" si="3"/>
        <v>#N/A</v>
      </c>
      <c r="J24" s="28" t="e">
        <f t="shared" si="3"/>
        <v>#N/A</v>
      </c>
      <c r="K24" s="28" t="e">
        <f t="shared" si="3"/>
        <v>#N/A</v>
      </c>
      <c r="L24" s="28" t="e">
        <f t="shared" si="3"/>
        <v>#N/A</v>
      </c>
      <c r="M24" s="28" t="e">
        <f t="shared" si="3"/>
        <v>#N/A</v>
      </c>
      <c r="N24" s="39" t="e">
        <f t="shared" si="3"/>
        <v>#N/A</v>
      </c>
      <c r="O24" s="9"/>
    </row>
    <row r="25" spans="1:15" s="7" customFormat="1" ht="13.5" customHeight="1">
      <c r="A25" s="19"/>
      <c r="B25" s="38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9"/>
    </row>
    <row r="26" spans="1:15" s="7" customFormat="1" ht="13.5" customHeight="1">
      <c r="A26" s="19"/>
      <c r="B26" s="41" t="s">
        <v>25</v>
      </c>
      <c r="C26" s="28" t="e">
        <f aca="true" t="shared" si="4" ref="C26:N26">C25*HLOOKUP(C16,kozterhek,4,FALSE)*HLOOKUP(C16,kozterhek,5,FALSE)</f>
        <v>#N/A</v>
      </c>
      <c r="D26" s="28" t="e">
        <f t="shared" si="4"/>
        <v>#N/A</v>
      </c>
      <c r="E26" s="28" t="e">
        <f t="shared" si="4"/>
        <v>#N/A</v>
      </c>
      <c r="F26" s="28" t="e">
        <f t="shared" si="4"/>
        <v>#N/A</v>
      </c>
      <c r="G26" s="28" t="e">
        <f t="shared" si="4"/>
        <v>#N/A</v>
      </c>
      <c r="H26" s="28" t="e">
        <f t="shared" si="4"/>
        <v>#N/A</v>
      </c>
      <c r="I26" s="28" t="e">
        <f t="shared" si="4"/>
        <v>#N/A</v>
      </c>
      <c r="J26" s="28" t="e">
        <f t="shared" si="4"/>
        <v>#N/A</v>
      </c>
      <c r="K26" s="28" t="e">
        <f t="shared" si="4"/>
        <v>#N/A</v>
      </c>
      <c r="L26" s="28" t="e">
        <f t="shared" si="4"/>
        <v>#N/A</v>
      </c>
      <c r="M26" s="28" t="e">
        <f t="shared" si="4"/>
        <v>#N/A</v>
      </c>
      <c r="N26" s="39" t="e">
        <f t="shared" si="4"/>
        <v>#N/A</v>
      </c>
      <c r="O26" s="9"/>
    </row>
    <row r="27" spans="1:15" s="7" customFormat="1" ht="13.5" customHeight="1">
      <c r="A27" s="19"/>
      <c r="B27" s="41" t="s">
        <v>26</v>
      </c>
      <c r="C27" s="28" t="e">
        <f aca="true" t="shared" si="5" ref="C27:N27">C25*HLOOKUP(C16,kozterhek,4,FALSE)*HLOOKUP(C16,kozterhek,7,FALSE)</f>
        <v>#N/A</v>
      </c>
      <c r="D27" s="28" t="e">
        <f t="shared" si="5"/>
        <v>#N/A</v>
      </c>
      <c r="E27" s="28" t="e">
        <f t="shared" si="5"/>
        <v>#N/A</v>
      </c>
      <c r="F27" s="28" t="e">
        <f t="shared" si="5"/>
        <v>#N/A</v>
      </c>
      <c r="G27" s="28" t="e">
        <f t="shared" si="5"/>
        <v>#N/A</v>
      </c>
      <c r="H27" s="28" t="e">
        <f t="shared" si="5"/>
        <v>#N/A</v>
      </c>
      <c r="I27" s="28" t="e">
        <f t="shared" si="5"/>
        <v>#N/A</v>
      </c>
      <c r="J27" s="28" t="e">
        <f t="shared" si="5"/>
        <v>#N/A</v>
      </c>
      <c r="K27" s="28" t="e">
        <f t="shared" si="5"/>
        <v>#N/A</v>
      </c>
      <c r="L27" s="28" t="e">
        <f t="shared" si="5"/>
        <v>#N/A</v>
      </c>
      <c r="M27" s="28" t="e">
        <f t="shared" si="5"/>
        <v>#N/A</v>
      </c>
      <c r="N27" s="39" t="e">
        <f t="shared" si="5"/>
        <v>#N/A</v>
      </c>
      <c r="O27" s="9"/>
    </row>
    <row r="28" spans="1:15" s="7" customFormat="1" ht="13.5" customHeight="1">
      <c r="A28" s="19"/>
      <c r="B28" s="38" t="s">
        <v>24</v>
      </c>
      <c r="C28" s="28" t="e">
        <f aca="true" t="shared" si="6" ref="C28:N28">C25*HLOOKUP(C16,kozterhek,4,FALSE)*HLOOKUP(C16,kozterhek,8,FALSE)</f>
        <v>#N/A</v>
      </c>
      <c r="D28" s="28" t="e">
        <f t="shared" si="6"/>
        <v>#N/A</v>
      </c>
      <c r="E28" s="28" t="e">
        <f t="shared" si="6"/>
        <v>#N/A</v>
      </c>
      <c r="F28" s="28" t="e">
        <f t="shared" si="6"/>
        <v>#N/A</v>
      </c>
      <c r="G28" s="28" t="e">
        <f t="shared" si="6"/>
        <v>#N/A</v>
      </c>
      <c r="H28" s="28" t="e">
        <f t="shared" si="6"/>
        <v>#N/A</v>
      </c>
      <c r="I28" s="28" t="e">
        <f t="shared" si="6"/>
        <v>#N/A</v>
      </c>
      <c r="J28" s="28" t="e">
        <f t="shared" si="6"/>
        <v>#N/A</v>
      </c>
      <c r="K28" s="28" t="e">
        <f t="shared" si="6"/>
        <v>#N/A</v>
      </c>
      <c r="L28" s="28" t="e">
        <f t="shared" si="6"/>
        <v>#N/A</v>
      </c>
      <c r="M28" s="28" t="e">
        <f t="shared" si="6"/>
        <v>#N/A</v>
      </c>
      <c r="N28" s="39" t="e">
        <f t="shared" si="6"/>
        <v>#N/A</v>
      </c>
      <c r="O28" s="9"/>
    </row>
    <row r="29" spans="1:15" s="7" customFormat="1" ht="13.5" customHeight="1">
      <c r="A29" s="19"/>
      <c r="B29" s="38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9"/>
    </row>
    <row r="30" spans="1:16" s="7" customFormat="1" ht="13.5" customHeight="1" thickBot="1">
      <c r="A30" s="9"/>
      <c r="B30" s="55" t="s">
        <v>28</v>
      </c>
      <c r="C30" s="42" t="e">
        <f>SUM(C19:C29)</f>
        <v>#N/A</v>
      </c>
      <c r="D30" s="42" t="e">
        <f aca="true" t="shared" si="7" ref="D30:N30">SUM(D19:D29)</f>
        <v>#N/A</v>
      </c>
      <c r="E30" s="42" t="e">
        <f t="shared" si="7"/>
        <v>#N/A</v>
      </c>
      <c r="F30" s="42" t="e">
        <f t="shared" si="7"/>
        <v>#N/A</v>
      </c>
      <c r="G30" s="42" t="e">
        <f t="shared" si="7"/>
        <v>#N/A</v>
      </c>
      <c r="H30" s="42" t="e">
        <f t="shared" si="7"/>
        <v>#N/A</v>
      </c>
      <c r="I30" s="42" t="e">
        <f t="shared" si="7"/>
        <v>#N/A</v>
      </c>
      <c r="J30" s="42" t="e">
        <f t="shared" si="7"/>
        <v>#N/A</v>
      </c>
      <c r="K30" s="42" t="e">
        <f t="shared" si="7"/>
        <v>#N/A</v>
      </c>
      <c r="L30" s="42" t="e">
        <f t="shared" si="7"/>
        <v>#N/A</v>
      </c>
      <c r="M30" s="42" t="e">
        <f t="shared" si="7"/>
        <v>#N/A</v>
      </c>
      <c r="N30" s="43" t="e">
        <f t="shared" si="7"/>
        <v>#N/A</v>
      </c>
      <c r="O30" s="2"/>
      <c r="P30" s="25"/>
    </row>
    <row r="31" spans="1:16" s="7" customFormat="1" ht="13.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7" customFormat="1" ht="13.5" customHeight="1" thickBot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7" s="8" customFormat="1" ht="43.5" customHeight="1" thickBot="1">
      <c r="A33" s="20"/>
      <c r="B33" s="56" t="s">
        <v>27</v>
      </c>
      <c r="C33" s="69" t="e">
        <f>C30</f>
        <v>#N/A</v>
      </c>
      <c r="D33" s="69" t="e">
        <f aca="true" t="shared" si="8" ref="D33:N33">D30</f>
        <v>#N/A</v>
      </c>
      <c r="E33" s="69" t="e">
        <f t="shared" si="8"/>
        <v>#N/A</v>
      </c>
      <c r="F33" s="69" t="e">
        <f t="shared" si="8"/>
        <v>#N/A</v>
      </c>
      <c r="G33" s="69" t="e">
        <f t="shared" si="8"/>
        <v>#N/A</v>
      </c>
      <c r="H33" s="69" t="e">
        <f t="shared" si="8"/>
        <v>#N/A</v>
      </c>
      <c r="I33" s="69" t="e">
        <f t="shared" si="8"/>
        <v>#N/A</v>
      </c>
      <c r="J33" s="69" t="e">
        <f t="shared" si="8"/>
        <v>#N/A</v>
      </c>
      <c r="K33" s="69" t="e">
        <f t="shared" si="8"/>
        <v>#N/A</v>
      </c>
      <c r="L33" s="69" t="e">
        <f t="shared" si="8"/>
        <v>#N/A</v>
      </c>
      <c r="M33" s="69" t="e">
        <f t="shared" si="8"/>
        <v>#N/A</v>
      </c>
      <c r="N33" s="70" t="e">
        <f t="shared" si="8"/>
        <v>#N/A</v>
      </c>
      <c r="O33" s="30">
        <f>SUMIF(C33:N33,"&lt;0")+SUMIF(C33:N33,"&gt;0")</f>
        <v>0</v>
      </c>
      <c r="P33" s="21"/>
      <c r="Q33" s="7"/>
    </row>
    <row r="34" ht="12.75">
      <c r="Q34" s="24"/>
    </row>
    <row r="35" spans="1:17" s="11" customFormat="1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0"/>
    </row>
    <row r="36" spans="1:17" s="11" customFormat="1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0"/>
    </row>
    <row r="37" spans="1:17" s="11" customFormat="1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</row>
    <row r="38" spans="1:17" s="11" customFormat="1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</row>
    <row r="39" ht="12.75">
      <c r="Q39" s="24"/>
    </row>
    <row r="40" ht="12.75">
      <c r="Q40" s="24"/>
    </row>
  </sheetData>
  <sheetProtection/>
  <mergeCells count="10">
    <mergeCell ref="C11:F11"/>
    <mergeCell ref="C13:F13"/>
    <mergeCell ref="B2:F2"/>
    <mergeCell ref="C6:F6"/>
    <mergeCell ref="C7:F7"/>
    <mergeCell ref="C8:F8"/>
    <mergeCell ref="C9:F9"/>
    <mergeCell ref="C10:F10"/>
    <mergeCell ref="B3:F3"/>
    <mergeCell ref="B4:F4"/>
  </mergeCells>
  <dataValidations count="2">
    <dataValidation type="list" allowBlank="1" showInputMessage="1" showErrorMessage="1" sqref="C17:N17">
      <formula1>honapok</formula1>
    </dataValidation>
    <dataValidation type="list" allowBlank="1" showInputMessage="1" showErrorMessage="1" sqref="C16:N16">
      <formula1>evek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2.8515625" style="20" customWidth="1"/>
    <col min="2" max="2" width="29.28125" style="21" customWidth="1"/>
    <col min="3" max="15" width="15.7109375" style="21" customWidth="1"/>
    <col min="16" max="16" width="16.140625" style="21" customWidth="1"/>
    <col min="17" max="17" width="14.421875" style="21" customWidth="1"/>
    <col min="18" max="18" width="13.57421875" style="21" customWidth="1"/>
    <col min="19" max="19" width="13.8515625" style="21" customWidth="1"/>
    <col min="20" max="20" width="11.421875" style="21" customWidth="1"/>
    <col min="21" max="16384" width="9.140625" style="21" customWidth="1"/>
  </cols>
  <sheetData>
    <row r="1" ht="13.5" thickBot="1"/>
    <row r="2" spans="2:6" ht="33" customHeight="1" thickBot="1">
      <c r="B2" s="89" t="s">
        <v>23</v>
      </c>
      <c r="C2" s="89"/>
      <c r="D2" s="89"/>
      <c r="E2" s="89"/>
      <c r="F2" s="89"/>
    </row>
    <row r="3" spans="1:6" ht="33" customHeight="1" thickBot="1">
      <c r="A3" s="21"/>
      <c r="B3" s="89" t="s">
        <v>49</v>
      </c>
      <c r="C3" s="89"/>
      <c r="D3" s="89"/>
      <c r="E3" s="89"/>
      <c r="F3" s="89"/>
    </row>
    <row r="4" spans="1:6" ht="39.75" customHeight="1" thickBot="1">
      <c r="A4" s="21"/>
      <c r="B4" s="94" t="s">
        <v>36</v>
      </c>
      <c r="C4" s="94"/>
      <c r="D4" s="94"/>
      <c r="E4" s="94"/>
      <c r="F4" s="94"/>
    </row>
    <row r="5" ht="13.5" customHeight="1" thickBot="1"/>
    <row r="6" spans="2:6" ht="13.5" customHeight="1">
      <c r="B6" s="46" t="s">
        <v>8</v>
      </c>
      <c r="C6" s="90"/>
      <c r="D6" s="90"/>
      <c r="E6" s="90"/>
      <c r="F6" s="91"/>
    </row>
    <row r="7" spans="2:6" ht="13.5" customHeight="1">
      <c r="B7" s="47" t="s">
        <v>30</v>
      </c>
      <c r="C7" s="92"/>
      <c r="D7" s="92"/>
      <c r="E7" s="92"/>
      <c r="F7" s="93"/>
    </row>
    <row r="8" spans="2:6" ht="13.5" customHeight="1">
      <c r="B8" s="48" t="s">
        <v>31</v>
      </c>
      <c r="C8" s="92"/>
      <c r="D8" s="92"/>
      <c r="E8" s="92"/>
      <c r="F8" s="93"/>
    </row>
    <row r="9" spans="2:6" ht="13.5" customHeight="1">
      <c r="B9" s="48" t="s">
        <v>32</v>
      </c>
      <c r="C9" s="92"/>
      <c r="D9" s="92"/>
      <c r="E9" s="92"/>
      <c r="F9" s="93"/>
    </row>
    <row r="10" spans="2:6" ht="13.5" customHeight="1">
      <c r="B10" s="48" t="s">
        <v>33</v>
      </c>
      <c r="C10" s="92"/>
      <c r="D10" s="92"/>
      <c r="E10" s="92"/>
      <c r="F10" s="93"/>
    </row>
    <row r="11" spans="2:6" ht="13.5" customHeight="1" thickBot="1">
      <c r="B11" s="49" t="s">
        <v>13</v>
      </c>
      <c r="C11" s="84"/>
      <c r="D11" s="85"/>
      <c r="E11" s="85"/>
      <c r="F11" s="86"/>
    </row>
    <row r="12" ht="13.5" customHeight="1" thickBot="1">
      <c r="B12" s="52"/>
    </row>
    <row r="13" spans="2:6" ht="13.5" customHeight="1" thickBot="1">
      <c r="B13" s="50" t="s">
        <v>9</v>
      </c>
      <c r="C13" s="87"/>
      <c r="D13" s="87"/>
      <c r="E13" s="87"/>
      <c r="F13" s="88"/>
    </row>
    <row r="14" ht="13.5" customHeight="1"/>
    <row r="15" ht="13.5" customHeight="1" thickBot="1"/>
    <row r="16" spans="2:14" ht="13.5" customHeight="1">
      <c r="B16" s="31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8" s="24" customFormat="1" ht="13.5" customHeight="1" thickBot="1">
      <c r="A17" s="22"/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  <c r="P17" s="23"/>
      <c r="Q17" s="23"/>
      <c r="R17" s="23"/>
    </row>
    <row r="18" spans="1:18" s="24" customFormat="1" ht="13.5" customHeight="1" thickBot="1">
      <c r="A18" s="22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6" s="7" customFormat="1" ht="13.5" customHeight="1">
      <c r="A19" s="18"/>
      <c r="B19" s="35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5"/>
      <c r="P19" s="6"/>
    </row>
    <row r="20" spans="1:15" s="7" customFormat="1" ht="13.5" customHeight="1">
      <c r="A20" s="19"/>
      <c r="B20" s="38" t="s">
        <v>24</v>
      </c>
      <c r="C20" s="28" t="e">
        <f aca="true" t="shared" si="0" ref="C20:N20">C19*HLOOKUP(C16,kozterhek,2,FALSE)</f>
        <v>#N/A</v>
      </c>
      <c r="D20" s="28" t="e">
        <f t="shared" si="0"/>
        <v>#N/A</v>
      </c>
      <c r="E20" s="28" t="e">
        <f t="shared" si="0"/>
        <v>#N/A</v>
      </c>
      <c r="F20" s="28" t="e">
        <f t="shared" si="0"/>
        <v>#N/A</v>
      </c>
      <c r="G20" s="28" t="e">
        <f t="shared" si="0"/>
        <v>#N/A</v>
      </c>
      <c r="H20" s="28" t="e">
        <f t="shared" si="0"/>
        <v>#N/A</v>
      </c>
      <c r="I20" s="28" t="e">
        <f t="shared" si="0"/>
        <v>#N/A</v>
      </c>
      <c r="J20" s="28" t="e">
        <f t="shared" si="0"/>
        <v>#N/A</v>
      </c>
      <c r="K20" s="28" t="e">
        <f t="shared" si="0"/>
        <v>#N/A</v>
      </c>
      <c r="L20" s="28" t="e">
        <f t="shared" si="0"/>
        <v>#N/A</v>
      </c>
      <c r="M20" s="28" t="e">
        <f t="shared" si="0"/>
        <v>#N/A</v>
      </c>
      <c r="N20" s="39" t="e">
        <f t="shared" si="0"/>
        <v>#N/A</v>
      </c>
      <c r="O20" s="9"/>
    </row>
    <row r="21" spans="1:15" s="7" customFormat="1" ht="13.5" customHeight="1">
      <c r="A21" s="19"/>
      <c r="B21" s="38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9"/>
    </row>
    <row r="22" spans="1:15" s="7" customFormat="1" ht="13.5" customHeight="1">
      <c r="A22" s="19"/>
      <c r="B22" s="41" t="s">
        <v>25</v>
      </c>
      <c r="C22" s="28" t="e">
        <f aca="true" t="shared" si="1" ref="C22:N22">C21*HLOOKUP(C16,kozterhek,3,FALSE)*HLOOKUP(C16,kozterhek,5,FALSE)</f>
        <v>#N/A</v>
      </c>
      <c r="D22" s="28" t="e">
        <f t="shared" si="1"/>
        <v>#N/A</v>
      </c>
      <c r="E22" s="28" t="e">
        <f t="shared" si="1"/>
        <v>#N/A</v>
      </c>
      <c r="F22" s="28" t="e">
        <f t="shared" si="1"/>
        <v>#N/A</v>
      </c>
      <c r="G22" s="28" t="e">
        <f t="shared" si="1"/>
        <v>#N/A</v>
      </c>
      <c r="H22" s="28" t="e">
        <f t="shared" si="1"/>
        <v>#N/A</v>
      </c>
      <c r="I22" s="28" t="e">
        <f t="shared" si="1"/>
        <v>#N/A</v>
      </c>
      <c r="J22" s="28" t="e">
        <f t="shared" si="1"/>
        <v>#N/A</v>
      </c>
      <c r="K22" s="28" t="e">
        <f t="shared" si="1"/>
        <v>#N/A</v>
      </c>
      <c r="L22" s="28" t="e">
        <f t="shared" si="1"/>
        <v>#N/A</v>
      </c>
      <c r="M22" s="28" t="e">
        <f t="shared" si="1"/>
        <v>#N/A</v>
      </c>
      <c r="N22" s="39" t="e">
        <f t="shared" si="1"/>
        <v>#N/A</v>
      </c>
      <c r="O22" s="9"/>
    </row>
    <row r="23" spans="1:15" s="7" customFormat="1" ht="13.5" customHeight="1">
      <c r="A23" s="19"/>
      <c r="B23" s="41" t="s">
        <v>26</v>
      </c>
      <c r="C23" s="28" t="e">
        <f aca="true" t="shared" si="2" ref="C23:N23">C21*HLOOKUP(C16,kozterhek,3,FALSE)*HLOOKUP(C16,kozterhek,6,FALSE)</f>
        <v>#N/A</v>
      </c>
      <c r="D23" s="28" t="e">
        <f t="shared" si="2"/>
        <v>#N/A</v>
      </c>
      <c r="E23" s="28" t="e">
        <f t="shared" si="2"/>
        <v>#N/A</v>
      </c>
      <c r="F23" s="28" t="e">
        <f t="shared" si="2"/>
        <v>#N/A</v>
      </c>
      <c r="G23" s="28" t="e">
        <f t="shared" si="2"/>
        <v>#N/A</v>
      </c>
      <c r="H23" s="28" t="e">
        <f t="shared" si="2"/>
        <v>#N/A</v>
      </c>
      <c r="I23" s="28" t="e">
        <f t="shared" si="2"/>
        <v>#N/A</v>
      </c>
      <c r="J23" s="28" t="e">
        <f t="shared" si="2"/>
        <v>#N/A</v>
      </c>
      <c r="K23" s="28" t="e">
        <f t="shared" si="2"/>
        <v>#N/A</v>
      </c>
      <c r="L23" s="28" t="e">
        <f t="shared" si="2"/>
        <v>#N/A</v>
      </c>
      <c r="M23" s="28" t="e">
        <f t="shared" si="2"/>
        <v>#N/A</v>
      </c>
      <c r="N23" s="39" t="e">
        <f t="shared" si="2"/>
        <v>#N/A</v>
      </c>
      <c r="O23" s="9"/>
    </row>
    <row r="24" spans="1:15" s="7" customFormat="1" ht="13.5" customHeight="1">
      <c r="A24" s="19"/>
      <c r="B24" s="41" t="s">
        <v>24</v>
      </c>
      <c r="C24" s="28" t="e">
        <f aca="true" t="shared" si="3" ref="C24:N24">C21*HLOOKUP(C16,kozterhek,3,FALSE)*HLOOKUP(C16,kozterhek,8,FALSE)</f>
        <v>#N/A</v>
      </c>
      <c r="D24" s="28" t="e">
        <f t="shared" si="3"/>
        <v>#N/A</v>
      </c>
      <c r="E24" s="28" t="e">
        <f t="shared" si="3"/>
        <v>#N/A</v>
      </c>
      <c r="F24" s="28" t="e">
        <f t="shared" si="3"/>
        <v>#N/A</v>
      </c>
      <c r="G24" s="28" t="e">
        <f t="shared" si="3"/>
        <v>#N/A</v>
      </c>
      <c r="H24" s="28" t="e">
        <f t="shared" si="3"/>
        <v>#N/A</v>
      </c>
      <c r="I24" s="28" t="e">
        <f t="shared" si="3"/>
        <v>#N/A</v>
      </c>
      <c r="J24" s="28" t="e">
        <f t="shared" si="3"/>
        <v>#N/A</v>
      </c>
      <c r="K24" s="28" t="e">
        <f t="shared" si="3"/>
        <v>#N/A</v>
      </c>
      <c r="L24" s="28" t="e">
        <f t="shared" si="3"/>
        <v>#N/A</v>
      </c>
      <c r="M24" s="28" t="e">
        <f t="shared" si="3"/>
        <v>#N/A</v>
      </c>
      <c r="N24" s="39" t="e">
        <f t="shared" si="3"/>
        <v>#N/A</v>
      </c>
      <c r="O24" s="9"/>
    </row>
    <row r="25" spans="1:15" s="7" customFormat="1" ht="13.5" customHeight="1">
      <c r="A25" s="19"/>
      <c r="B25" s="38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9"/>
    </row>
    <row r="26" spans="1:15" s="7" customFormat="1" ht="13.5" customHeight="1">
      <c r="A26" s="19"/>
      <c r="B26" s="41" t="s">
        <v>25</v>
      </c>
      <c r="C26" s="28" t="e">
        <f aca="true" t="shared" si="4" ref="C26:N26">C25*HLOOKUP(C16,kozterhek,4,FALSE)*HLOOKUP(C16,kozterhek,5,FALSE)</f>
        <v>#N/A</v>
      </c>
      <c r="D26" s="28" t="e">
        <f t="shared" si="4"/>
        <v>#N/A</v>
      </c>
      <c r="E26" s="28" t="e">
        <f t="shared" si="4"/>
        <v>#N/A</v>
      </c>
      <c r="F26" s="28" t="e">
        <f t="shared" si="4"/>
        <v>#N/A</v>
      </c>
      <c r="G26" s="28" t="e">
        <f t="shared" si="4"/>
        <v>#N/A</v>
      </c>
      <c r="H26" s="28" t="e">
        <f t="shared" si="4"/>
        <v>#N/A</v>
      </c>
      <c r="I26" s="28" t="e">
        <f t="shared" si="4"/>
        <v>#N/A</v>
      </c>
      <c r="J26" s="28" t="e">
        <f t="shared" si="4"/>
        <v>#N/A</v>
      </c>
      <c r="K26" s="28" t="e">
        <f t="shared" si="4"/>
        <v>#N/A</v>
      </c>
      <c r="L26" s="28" t="e">
        <f t="shared" si="4"/>
        <v>#N/A</v>
      </c>
      <c r="M26" s="28" t="e">
        <f t="shared" si="4"/>
        <v>#N/A</v>
      </c>
      <c r="N26" s="39" t="e">
        <f t="shared" si="4"/>
        <v>#N/A</v>
      </c>
      <c r="O26" s="9"/>
    </row>
    <row r="27" spans="1:15" s="7" customFormat="1" ht="13.5" customHeight="1">
      <c r="A27" s="19"/>
      <c r="B27" s="41" t="s">
        <v>26</v>
      </c>
      <c r="C27" s="28" t="e">
        <f aca="true" t="shared" si="5" ref="C27:N27">C25*HLOOKUP(C16,kozterhek,4,FALSE)*HLOOKUP(C16,kozterhek,7,FALSE)</f>
        <v>#N/A</v>
      </c>
      <c r="D27" s="28" t="e">
        <f t="shared" si="5"/>
        <v>#N/A</v>
      </c>
      <c r="E27" s="28" t="e">
        <f t="shared" si="5"/>
        <v>#N/A</v>
      </c>
      <c r="F27" s="28" t="e">
        <f t="shared" si="5"/>
        <v>#N/A</v>
      </c>
      <c r="G27" s="28" t="e">
        <f t="shared" si="5"/>
        <v>#N/A</v>
      </c>
      <c r="H27" s="28" t="e">
        <f t="shared" si="5"/>
        <v>#N/A</v>
      </c>
      <c r="I27" s="28" t="e">
        <f t="shared" si="5"/>
        <v>#N/A</v>
      </c>
      <c r="J27" s="28" t="e">
        <f t="shared" si="5"/>
        <v>#N/A</v>
      </c>
      <c r="K27" s="28" t="e">
        <f t="shared" si="5"/>
        <v>#N/A</v>
      </c>
      <c r="L27" s="28" t="e">
        <f t="shared" si="5"/>
        <v>#N/A</v>
      </c>
      <c r="M27" s="28" t="e">
        <f t="shared" si="5"/>
        <v>#N/A</v>
      </c>
      <c r="N27" s="39" t="e">
        <f t="shared" si="5"/>
        <v>#N/A</v>
      </c>
      <c r="O27" s="9"/>
    </row>
    <row r="28" spans="1:15" s="7" customFormat="1" ht="13.5" customHeight="1">
      <c r="A28" s="19"/>
      <c r="B28" s="41" t="s">
        <v>24</v>
      </c>
      <c r="C28" s="28" t="e">
        <f aca="true" t="shared" si="6" ref="C28:N28">C25*HLOOKUP(C16,kozterhek,4,FALSE)*HLOOKUP(C16,kozterhek,8,FALSE)</f>
        <v>#N/A</v>
      </c>
      <c r="D28" s="28" t="e">
        <f t="shared" si="6"/>
        <v>#N/A</v>
      </c>
      <c r="E28" s="28" t="e">
        <f t="shared" si="6"/>
        <v>#N/A</v>
      </c>
      <c r="F28" s="28" t="e">
        <f t="shared" si="6"/>
        <v>#N/A</v>
      </c>
      <c r="G28" s="28" t="e">
        <f t="shared" si="6"/>
        <v>#N/A</v>
      </c>
      <c r="H28" s="28" t="e">
        <f t="shared" si="6"/>
        <v>#N/A</v>
      </c>
      <c r="I28" s="28" t="e">
        <f t="shared" si="6"/>
        <v>#N/A</v>
      </c>
      <c r="J28" s="28" t="e">
        <f t="shared" si="6"/>
        <v>#N/A</v>
      </c>
      <c r="K28" s="28" t="e">
        <f t="shared" si="6"/>
        <v>#N/A</v>
      </c>
      <c r="L28" s="28" t="e">
        <f t="shared" si="6"/>
        <v>#N/A</v>
      </c>
      <c r="M28" s="28" t="e">
        <f t="shared" si="6"/>
        <v>#N/A</v>
      </c>
      <c r="N28" s="39" t="e">
        <f t="shared" si="6"/>
        <v>#N/A</v>
      </c>
      <c r="O28" s="9"/>
    </row>
    <row r="29" spans="1:15" s="7" customFormat="1" ht="13.5" customHeight="1">
      <c r="A29" s="19"/>
      <c r="B29" s="38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9"/>
    </row>
    <row r="30" spans="1:16" s="7" customFormat="1" ht="13.5" customHeight="1" thickBot="1">
      <c r="A30" s="9"/>
      <c r="B30" s="55" t="s">
        <v>28</v>
      </c>
      <c r="C30" s="42" t="e">
        <f aca="true" t="shared" si="7" ref="C30:N30">SUM(C19:C29)</f>
        <v>#N/A</v>
      </c>
      <c r="D30" s="42" t="e">
        <f t="shared" si="7"/>
        <v>#N/A</v>
      </c>
      <c r="E30" s="42" t="e">
        <f t="shared" si="7"/>
        <v>#N/A</v>
      </c>
      <c r="F30" s="42" t="e">
        <f t="shared" si="7"/>
        <v>#N/A</v>
      </c>
      <c r="G30" s="42" t="e">
        <f t="shared" si="7"/>
        <v>#N/A</v>
      </c>
      <c r="H30" s="42" t="e">
        <f t="shared" si="7"/>
        <v>#N/A</v>
      </c>
      <c r="I30" s="42" t="e">
        <f t="shared" si="7"/>
        <v>#N/A</v>
      </c>
      <c r="J30" s="42" t="e">
        <f t="shared" si="7"/>
        <v>#N/A</v>
      </c>
      <c r="K30" s="42" t="e">
        <f t="shared" si="7"/>
        <v>#N/A</v>
      </c>
      <c r="L30" s="42" t="e">
        <f t="shared" si="7"/>
        <v>#N/A</v>
      </c>
      <c r="M30" s="42" t="e">
        <f t="shared" si="7"/>
        <v>#N/A</v>
      </c>
      <c r="N30" s="43" t="e">
        <f t="shared" si="7"/>
        <v>#N/A</v>
      </c>
      <c r="O30" s="2"/>
      <c r="P30" s="25"/>
    </row>
    <row r="31" spans="1:16" s="7" customFormat="1" ht="13.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7" customFormat="1" ht="13.5" customHeight="1" thickBot="1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5" s="24" customFormat="1" ht="13.5" customHeight="1" thickBot="1">
      <c r="A33" s="26"/>
      <c r="B33" s="51" t="s">
        <v>12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5">
        <v>0</v>
      </c>
      <c r="O33" s="3"/>
    </row>
    <row r="34" spans="1:16" s="7" customFormat="1" ht="13.5" customHeight="1">
      <c r="A34" s="26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s="7" customFormat="1" ht="13.5" customHeight="1" thickBot="1">
      <c r="A35" s="26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7" s="8" customFormat="1" ht="43.5" customHeight="1" thickBot="1">
      <c r="A36" s="20"/>
      <c r="B36" s="56" t="s">
        <v>27</v>
      </c>
      <c r="C36" s="69" t="e">
        <f>C30*C33</f>
        <v>#N/A</v>
      </c>
      <c r="D36" s="69" t="e">
        <f>D30*D33</f>
        <v>#N/A</v>
      </c>
      <c r="E36" s="69" t="e">
        <f aca="true" t="shared" si="8" ref="E36:N36">E30*E33</f>
        <v>#N/A</v>
      </c>
      <c r="F36" s="69" t="e">
        <f t="shared" si="8"/>
        <v>#N/A</v>
      </c>
      <c r="G36" s="69" t="e">
        <f t="shared" si="8"/>
        <v>#N/A</v>
      </c>
      <c r="H36" s="69" t="e">
        <f>H30*H33</f>
        <v>#N/A</v>
      </c>
      <c r="I36" s="69" t="e">
        <f t="shared" si="8"/>
        <v>#N/A</v>
      </c>
      <c r="J36" s="69" t="e">
        <f>J30*J33</f>
        <v>#N/A</v>
      </c>
      <c r="K36" s="69" t="e">
        <f>K30*K33</f>
        <v>#N/A</v>
      </c>
      <c r="L36" s="69" t="e">
        <f t="shared" si="8"/>
        <v>#N/A</v>
      </c>
      <c r="M36" s="69" t="e">
        <f t="shared" si="8"/>
        <v>#N/A</v>
      </c>
      <c r="N36" s="70" t="e">
        <f t="shared" si="8"/>
        <v>#N/A</v>
      </c>
      <c r="O36" s="30">
        <f>SUMIF(C36:N36,"&lt;0")+SUMIF(C36:N36,"&gt;0")</f>
        <v>0</v>
      </c>
      <c r="P36" s="21"/>
      <c r="Q36" s="7"/>
    </row>
    <row r="37" ht="12.75">
      <c r="Q37" s="24"/>
    </row>
    <row r="38" spans="1:17" s="11" customFormat="1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</row>
    <row r="39" spans="1:17" s="11" customFormat="1" ht="12.7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10"/>
    </row>
    <row r="40" spans="1:17" s="11" customFormat="1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</row>
    <row r="41" spans="1:17" s="11" customFormat="1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</row>
    <row r="42" ht="12.75">
      <c r="Q42" s="24"/>
    </row>
    <row r="43" ht="12.75">
      <c r="Q43" s="24"/>
    </row>
  </sheetData>
  <sheetProtection/>
  <mergeCells count="10">
    <mergeCell ref="C10:F10"/>
    <mergeCell ref="C13:F13"/>
    <mergeCell ref="C6:F6"/>
    <mergeCell ref="B2:F2"/>
    <mergeCell ref="C7:F7"/>
    <mergeCell ref="C8:F8"/>
    <mergeCell ref="C9:F9"/>
    <mergeCell ref="C11:F11"/>
    <mergeCell ref="B3:F3"/>
    <mergeCell ref="B4:F4"/>
  </mergeCells>
  <dataValidations count="2">
    <dataValidation type="list" allowBlank="1" showInputMessage="1" showErrorMessage="1" sqref="C16:N16">
      <formula1>evek</formula1>
    </dataValidation>
    <dataValidation type="list" allowBlank="1" showInputMessage="1" showErrorMessage="1" sqref="C17:N17">
      <formula1>honapok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5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2.8515625" style="20" customWidth="1"/>
    <col min="2" max="2" width="29.28125" style="21" customWidth="1"/>
    <col min="3" max="15" width="15.7109375" style="21" customWidth="1"/>
    <col min="16" max="16" width="16.140625" style="21" customWidth="1"/>
    <col min="17" max="17" width="14.421875" style="21" customWidth="1"/>
    <col min="18" max="18" width="13.57421875" style="21" customWidth="1"/>
    <col min="19" max="19" width="13.8515625" style="21" customWidth="1"/>
    <col min="20" max="20" width="11.421875" style="21" customWidth="1"/>
    <col min="21" max="16384" width="9.140625" style="21" customWidth="1"/>
  </cols>
  <sheetData>
    <row r="1" ht="13.5" thickBot="1"/>
    <row r="2" spans="2:6" ht="33" customHeight="1" thickBot="1">
      <c r="B2" s="89" t="s">
        <v>23</v>
      </c>
      <c r="C2" s="89"/>
      <c r="D2" s="89"/>
      <c r="E2" s="89"/>
      <c r="F2" s="89"/>
    </row>
    <row r="3" spans="1:6" ht="33" customHeight="1" thickBot="1">
      <c r="A3" s="21"/>
      <c r="B3" s="89" t="s">
        <v>50</v>
      </c>
      <c r="C3" s="89"/>
      <c r="D3" s="89"/>
      <c r="E3" s="89"/>
      <c r="F3" s="89"/>
    </row>
    <row r="4" spans="1:6" ht="39.75" customHeight="1" thickBot="1">
      <c r="A4" s="21"/>
      <c r="B4" s="94" t="s">
        <v>46</v>
      </c>
      <c r="C4" s="94"/>
      <c r="D4" s="94"/>
      <c r="E4" s="94"/>
      <c r="F4" s="94"/>
    </row>
    <row r="5" ht="13.5" customHeight="1" thickBot="1"/>
    <row r="6" spans="2:6" ht="13.5" customHeight="1">
      <c r="B6" s="46" t="s">
        <v>8</v>
      </c>
      <c r="C6" s="90"/>
      <c r="D6" s="90"/>
      <c r="E6" s="90"/>
      <c r="F6" s="91"/>
    </row>
    <row r="7" spans="2:6" ht="13.5" customHeight="1">
      <c r="B7" s="47" t="s">
        <v>30</v>
      </c>
      <c r="C7" s="92"/>
      <c r="D7" s="92"/>
      <c r="E7" s="92"/>
      <c r="F7" s="93"/>
    </row>
    <row r="8" spans="2:6" ht="13.5" customHeight="1">
      <c r="B8" s="48" t="s">
        <v>31</v>
      </c>
      <c r="C8" s="92"/>
      <c r="D8" s="92"/>
      <c r="E8" s="92"/>
      <c r="F8" s="93"/>
    </row>
    <row r="9" spans="2:6" ht="13.5" customHeight="1">
      <c r="B9" s="48" t="s">
        <v>32</v>
      </c>
      <c r="C9" s="92"/>
      <c r="D9" s="92"/>
      <c r="E9" s="92"/>
      <c r="F9" s="93"/>
    </row>
    <row r="10" spans="2:6" ht="13.5" customHeight="1">
      <c r="B10" s="48" t="s">
        <v>33</v>
      </c>
      <c r="C10" s="92"/>
      <c r="D10" s="92"/>
      <c r="E10" s="92"/>
      <c r="F10" s="93"/>
    </row>
    <row r="11" spans="2:6" ht="13.5" customHeight="1" thickBot="1">
      <c r="B11" s="49" t="s">
        <v>13</v>
      </c>
      <c r="C11" s="84"/>
      <c r="D11" s="85"/>
      <c r="E11" s="85"/>
      <c r="F11" s="86"/>
    </row>
    <row r="12" ht="13.5" customHeight="1" thickBot="1">
      <c r="B12" s="52"/>
    </row>
    <row r="13" spans="2:6" ht="13.5" customHeight="1" thickBot="1">
      <c r="B13" s="50" t="s">
        <v>9</v>
      </c>
      <c r="C13" s="87"/>
      <c r="D13" s="87"/>
      <c r="E13" s="87"/>
      <c r="F13" s="88"/>
    </row>
    <row r="14" ht="13.5" customHeight="1"/>
    <row r="15" ht="13.5" customHeight="1" thickBot="1"/>
    <row r="16" spans="2:14" ht="13.5" customHeight="1">
      <c r="B16" s="31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8" s="24" customFormat="1" ht="13.5" customHeight="1" thickBot="1">
      <c r="A17" s="22"/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  <c r="P17" s="23"/>
      <c r="Q17" s="23"/>
      <c r="R17" s="23"/>
    </row>
    <row r="18" spans="1:18" s="24" customFormat="1" ht="13.5" customHeight="1" thickBot="1">
      <c r="A18" s="22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6" s="7" customFormat="1" ht="13.5" customHeight="1">
      <c r="A19" s="18"/>
      <c r="B19" s="35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5"/>
      <c r="P19" s="6"/>
    </row>
    <row r="20" spans="1:15" s="7" customFormat="1" ht="13.5" customHeight="1">
      <c r="A20" s="19"/>
      <c r="B20" s="38" t="s">
        <v>24</v>
      </c>
      <c r="C20" s="28" t="e">
        <f aca="true" t="shared" si="0" ref="C20:N20">C19*HLOOKUP(C16,kozterhek,2,FALSE)</f>
        <v>#N/A</v>
      </c>
      <c r="D20" s="28" t="e">
        <f t="shared" si="0"/>
        <v>#N/A</v>
      </c>
      <c r="E20" s="28" t="e">
        <f t="shared" si="0"/>
        <v>#N/A</v>
      </c>
      <c r="F20" s="28" t="e">
        <f t="shared" si="0"/>
        <v>#N/A</v>
      </c>
      <c r="G20" s="28" t="e">
        <f t="shared" si="0"/>
        <v>#N/A</v>
      </c>
      <c r="H20" s="28" t="e">
        <f t="shared" si="0"/>
        <v>#N/A</v>
      </c>
      <c r="I20" s="28" t="e">
        <f t="shared" si="0"/>
        <v>#N/A</v>
      </c>
      <c r="J20" s="28" t="e">
        <f t="shared" si="0"/>
        <v>#N/A</v>
      </c>
      <c r="K20" s="28" t="e">
        <f t="shared" si="0"/>
        <v>#N/A</v>
      </c>
      <c r="L20" s="28" t="e">
        <f t="shared" si="0"/>
        <v>#N/A</v>
      </c>
      <c r="M20" s="28" t="e">
        <f t="shared" si="0"/>
        <v>#N/A</v>
      </c>
      <c r="N20" s="39" t="e">
        <f t="shared" si="0"/>
        <v>#N/A</v>
      </c>
      <c r="O20" s="9"/>
    </row>
    <row r="21" spans="1:15" s="7" customFormat="1" ht="13.5" customHeight="1">
      <c r="A21" s="19"/>
      <c r="B21" s="38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9"/>
    </row>
    <row r="22" spans="1:15" s="7" customFormat="1" ht="13.5" customHeight="1">
      <c r="A22" s="19"/>
      <c r="B22" s="41" t="s">
        <v>25</v>
      </c>
      <c r="C22" s="28" t="e">
        <f aca="true" t="shared" si="1" ref="C22:N22">C21*HLOOKUP(C16,kozterhek,3,FALSE)*HLOOKUP(C16,kozterhek,5,FALSE)</f>
        <v>#N/A</v>
      </c>
      <c r="D22" s="28" t="e">
        <f t="shared" si="1"/>
        <v>#N/A</v>
      </c>
      <c r="E22" s="28" t="e">
        <f t="shared" si="1"/>
        <v>#N/A</v>
      </c>
      <c r="F22" s="28" t="e">
        <f t="shared" si="1"/>
        <v>#N/A</v>
      </c>
      <c r="G22" s="28" t="e">
        <f t="shared" si="1"/>
        <v>#N/A</v>
      </c>
      <c r="H22" s="28" t="e">
        <f t="shared" si="1"/>
        <v>#N/A</v>
      </c>
      <c r="I22" s="28" t="e">
        <f t="shared" si="1"/>
        <v>#N/A</v>
      </c>
      <c r="J22" s="28" t="e">
        <f t="shared" si="1"/>
        <v>#N/A</v>
      </c>
      <c r="K22" s="28" t="e">
        <f t="shared" si="1"/>
        <v>#N/A</v>
      </c>
      <c r="L22" s="28" t="e">
        <f t="shared" si="1"/>
        <v>#N/A</v>
      </c>
      <c r="M22" s="28" t="e">
        <f t="shared" si="1"/>
        <v>#N/A</v>
      </c>
      <c r="N22" s="39" t="e">
        <f t="shared" si="1"/>
        <v>#N/A</v>
      </c>
      <c r="O22" s="9"/>
    </row>
    <row r="23" spans="1:15" s="7" customFormat="1" ht="13.5" customHeight="1">
      <c r="A23" s="19"/>
      <c r="B23" s="41" t="s">
        <v>26</v>
      </c>
      <c r="C23" s="28" t="e">
        <f aca="true" t="shared" si="2" ref="C23:N23">C21*HLOOKUP(C16,kozterhek,3,FALSE)*HLOOKUP(C16,kozterhek,6,FALSE)</f>
        <v>#N/A</v>
      </c>
      <c r="D23" s="28" t="e">
        <f t="shared" si="2"/>
        <v>#N/A</v>
      </c>
      <c r="E23" s="28" t="e">
        <f t="shared" si="2"/>
        <v>#N/A</v>
      </c>
      <c r="F23" s="28" t="e">
        <f t="shared" si="2"/>
        <v>#N/A</v>
      </c>
      <c r="G23" s="28" t="e">
        <f t="shared" si="2"/>
        <v>#N/A</v>
      </c>
      <c r="H23" s="28" t="e">
        <f t="shared" si="2"/>
        <v>#N/A</v>
      </c>
      <c r="I23" s="28" t="e">
        <f t="shared" si="2"/>
        <v>#N/A</v>
      </c>
      <c r="J23" s="28" t="e">
        <f t="shared" si="2"/>
        <v>#N/A</v>
      </c>
      <c r="K23" s="28" t="e">
        <f t="shared" si="2"/>
        <v>#N/A</v>
      </c>
      <c r="L23" s="28" t="e">
        <f t="shared" si="2"/>
        <v>#N/A</v>
      </c>
      <c r="M23" s="28" t="e">
        <f t="shared" si="2"/>
        <v>#N/A</v>
      </c>
      <c r="N23" s="39" t="e">
        <f t="shared" si="2"/>
        <v>#N/A</v>
      </c>
      <c r="O23" s="9"/>
    </row>
    <row r="24" spans="1:15" s="7" customFormat="1" ht="13.5" customHeight="1">
      <c r="A24" s="19"/>
      <c r="B24" s="41" t="s">
        <v>24</v>
      </c>
      <c r="C24" s="28" t="e">
        <f aca="true" t="shared" si="3" ref="C24:N24">C21*HLOOKUP(C16,kozterhek,3,FALSE)*HLOOKUP(C16,kozterhek,8,FALSE)</f>
        <v>#N/A</v>
      </c>
      <c r="D24" s="28" t="e">
        <f t="shared" si="3"/>
        <v>#N/A</v>
      </c>
      <c r="E24" s="28" t="e">
        <f t="shared" si="3"/>
        <v>#N/A</v>
      </c>
      <c r="F24" s="28" t="e">
        <f t="shared" si="3"/>
        <v>#N/A</v>
      </c>
      <c r="G24" s="28" t="e">
        <f t="shared" si="3"/>
        <v>#N/A</v>
      </c>
      <c r="H24" s="28" t="e">
        <f t="shared" si="3"/>
        <v>#N/A</v>
      </c>
      <c r="I24" s="28" t="e">
        <f t="shared" si="3"/>
        <v>#N/A</v>
      </c>
      <c r="J24" s="28" t="e">
        <f t="shared" si="3"/>
        <v>#N/A</v>
      </c>
      <c r="K24" s="28" t="e">
        <f t="shared" si="3"/>
        <v>#N/A</v>
      </c>
      <c r="L24" s="28" t="e">
        <f t="shared" si="3"/>
        <v>#N/A</v>
      </c>
      <c r="M24" s="28" t="e">
        <f t="shared" si="3"/>
        <v>#N/A</v>
      </c>
      <c r="N24" s="39" t="e">
        <f t="shared" si="3"/>
        <v>#N/A</v>
      </c>
      <c r="O24" s="9"/>
    </row>
    <row r="25" spans="1:15" s="7" customFormat="1" ht="13.5" customHeight="1">
      <c r="A25" s="19"/>
      <c r="B25" s="38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9"/>
    </row>
    <row r="26" spans="1:15" s="7" customFormat="1" ht="13.5" customHeight="1">
      <c r="A26" s="19"/>
      <c r="B26" s="41" t="s">
        <v>25</v>
      </c>
      <c r="C26" s="28" t="e">
        <f aca="true" t="shared" si="4" ref="C26:N26">C25*HLOOKUP(C16,kozterhek,4,FALSE)*HLOOKUP(C16,kozterhek,5,FALSE)</f>
        <v>#N/A</v>
      </c>
      <c r="D26" s="28" t="e">
        <f t="shared" si="4"/>
        <v>#N/A</v>
      </c>
      <c r="E26" s="28" t="e">
        <f t="shared" si="4"/>
        <v>#N/A</v>
      </c>
      <c r="F26" s="28" t="e">
        <f t="shared" si="4"/>
        <v>#N/A</v>
      </c>
      <c r="G26" s="28" t="e">
        <f t="shared" si="4"/>
        <v>#N/A</v>
      </c>
      <c r="H26" s="28" t="e">
        <f t="shared" si="4"/>
        <v>#N/A</v>
      </c>
      <c r="I26" s="28" t="e">
        <f t="shared" si="4"/>
        <v>#N/A</v>
      </c>
      <c r="J26" s="28" t="e">
        <f t="shared" si="4"/>
        <v>#N/A</v>
      </c>
      <c r="K26" s="28" t="e">
        <f t="shared" si="4"/>
        <v>#N/A</v>
      </c>
      <c r="L26" s="28" t="e">
        <f t="shared" si="4"/>
        <v>#N/A</v>
      </c>
      <c r="M26" s="28" t="e">
        <f t="shared" si="4"/>
        <v>#N/A</v>
      </c>
      <c r="N26" s="39" t="e">
        <f t="shared" si="4"/>
        <v>#N/A</v>
      </c>
      <c r="O26" s="9"/>
    </row>
    <row r="27" spans="1:15" s="7" customFormat="1" ht="13.5" customHeight="1">
      <c r="A27" s="19"/>
      <c r="B27" s="41" t="s">
        <v>26</v>
      </c>
      <c r="C27" s="28" t="e">
        <f aca="true" t="shared" si="5" ref="C27:N27">C25*HLOOKUP(C16,kozterhek,4,FALSE)*HLOOKUP(C16,kozterhek,7,FALSE)</f>
        <v>#N/A</v>
      </c>
      <c r="D27" s="28" t="e">
        <f t="shared" si="5"/>
        <v>#N/A</v>
      </c>
      <c r="E27" s="28" t="e">
        <f t="shared" si="5"/>
        <v>#N/A</v>
      </c>
      <c r="F27" s="28" t="e">
        <f t="shared" si="5"/>
        <v>#N/A</v>
      </c>
      <c r="G27" s="28" t="e">
        <f t="shared" si="5"/>
        <v>#N/A</v>
      </c>
      <c r="H27" s="28" t="e">
        <f t="shared" si="5"/>
        <v>#N/A</v>
      </c>
      <c r="I27" s="28" t="e">
        <f t="shared" si="5"/>
        <v>#N/A</v>
      </c>
      <c r="J27" s="28" t="e">
        <f t="shared" si="5"/>
        <v>#N/A</v>
      </c>
      <c r="K27" s="28" t="e">
        <f t="shared" si="5"/>
        <v>#N/A</v>
      </c>
      <c r="L27" s="28" t="e">
        <f t="shared" si="5"/>
        <v>#N/A</v>
      </c>
      <c r="M27" s="28" t="e">
        <f t="shared" si="5"/>
        <v>#N/A</v>
      </c>
      <c r="N27" s="39" t="e">
        <f t="shared" si="5"/>
        <v>#N/A</v>
      </c>
      <c r="O27" s="9"/>
    </row>
    <row r="28" spans="1:15" s="7" customFormat="1" ht="13.5" customHeight="1">
      <c r="A28" s="19"/>
      <c r="B28" s="41" t="s">
        <v>24</v>
      </c>
      <c r="C28" s="28" t="e">
        <f aca="true" t="shared" si="6" ref="C28:N28">C25*HLOOKUP(C16,kozterhek,4,FALSE)*HLOOKUP(C16,kozterhek,8,FALSE)</f>
        <v>#N/A</v>
      </c>
      <c r="D28" s="28" t="e">
        <f t="shared" si="6"/>
        <v>#N/A</v>
      </c>
      <c r="E28" s="28" t="e">
        <f t="shared" si="6"/>
        <v>#N/A</v>
      </c>
      <c r="F28" s="28" t="e">
        <f t="shared" si="6"/>
        <v>#N/A</v>
      </c>
      <c r="G28" s="28" t="e">
        <f t="shared" si="6"/>
        <v>#N/A</v>
      </c>
      <c r="H28" s="28" t="e">
        <f t="shared" si="6"/>
        <v>#N/A</v>
      </c>
      <c r="I28" s="28" t="e">
        <f t="shared" si="6"/>
        <v>#N/A</v>
      </c>
      <c r="J28" s="28" t="e">
        <f t="shared" si="6"/>
        <v>#N/A</v>
      </c>
      <c r="K28" s="28" t="e">
        <f t="shared" si="6"/>
        <v>#N/A</v>
      </c>
      <c r="L28" s="28" t="e">
        <f t="shared" si="6"/>
        <v>#N/A</v>
      </c>
      <c r="M28" s="28" t="e">
        <f t="shared" si="6"/>
        <v>#N/A</v>
      </c>
      <c r="N28" s="39" t="e">
        <f t="shared" si="6"/>
        <v>#N/A</v>
      </c>
      <c r="O28" s="9"/>
    </row>
    <row r="29" spans="1:15" s="7" customFormat="1" ht="13.5" customHeight="1">
      <c r="A29" s="19"/>
      <c r="B29" s="38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9"/>
    </row>
    <row r="30" spans="1:16" s="7" customFormat="1" ht="13.5" customHeight="1" thickBot="1">
      <c r="A30" s="9"/>
      <c r="B30" s="55" t="s">
        <v>28</v>
      </c>
      <c r="C30" s="42" t="e">
        <f aca="true" t="shared" si="7" ref="C30:N30">SUM(C19:C29)</f>
        <v>#N/A</v>
      </c>
      <c r="D30" s="42" t="e">
        <f t="shared" si="7"/>
        <v>#N/A</v>
      </c>
      <c r="E30" s="42" t="e">
        <f t="shared" si="7"/>
        <v>#N/A</v>
      </c>
      <c r="F30" s="42" t="e">
        <f t="shared" si="7"/>
        <v>#N/A</v>
      </c>
      <c r="G30" s="42" t="e">
        <f t="shared" si="7"/>
        <v>#N/A</v>
      </c>
      <c r="H30" s="42" t="e">
        <f t="shared" si="7"/>
        <v>#N/A</v>
      </c>
      <c r="I30" s="42" t="e">
        <f t="shared" si="7"/>
        <v>#N/A</v>
      </c>
      <c r="J30" s="42" t="e">
        <f t="shared" si="7"/>
        <v>#N/A</v>
      </c>
      <c r="K30" s="42" t="e">
        <f t="shared" si="7"/>
        <v>#N/A</v>
      </c>
      <c r="L30" s="42" t="e">
        <f t="shared" si="7"/>
        <v>#N/A</v>
      </c>
      <c r="M30" s="42" t="e">
        <f t="shared" si="7"/>
        <v>#N/A</v>
      </c>
      <c r="N30" s="43" t="e">
        <f t="shared" si="7"/>
        <v>#N/A</v>
      </c>
      <c r="O30" s="2"/>
      <c r="P30" s="25"/>
    </row>
    <row r="31" spans="1:16" s="7" customFormat="1" ht="13.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7" customFormat="1" ht="13.5" customHeight="1" thickBot="1">
      <c r="A32" s="22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7" customFormat="1" ht="27.75" customHeight="1" thickBot="1">
      <c r="A33" s="22"/>
      <c r="B33" s="56" t="s">
        <v>54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8">
        <v>0</v>
      </c>
      <c r="O33" s="24"/>
      <c r="P33" s="24"/>
    </row>
    <row r="34" spans="1:16" s="7" customFormat="1" ht="27.75" customHeight="1" thickBot="1">
      <c r="A34" s="22"/>
      <c r="B34" s="56" t="s">
        <v>53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8">
        <v>0</v>
      </c>
      <c r="O34" s="24"/>
      <c r="P34" s="24"/>
    </row>
    <row r="35" spans="1:15" s="24" customFormat="1" ht="13.5" customHeight="1" thickBot="1">
      <c r="A35" s="26"/>
      <c r="B35" s="51" t="s">
        <v>12</v>
      </c>
      <c r="C35" s="44" t="e">
        <f>C34/C33</f>
        <v>#DIV/0!</v>
      </c>
      <c r="D35" s="44" t="e">
        <f aca="true" t="shared" si="8" ref="D35:N35">D34/D33</f>
        <v>#DIV/0!</v>
      </c>
      <c r="E35" s="44" t="e">
        <f t="shared" si="8"/>
        <v>#DIV/0!</v>
      </c>
      <c r="F35" s="44" t="e">
        <f t="shared" si="8"/>
        <v>#DIV/0!</v>
      </c>
      <c r="G35" s="44" t="e">
        <f t="shared" si="8"/>
        <v>#DIV/0!</v>
      </c>
      <c r="H35" s="44" t="e">
        <f t="shared" si="8"/>
        <v>#DIV/0!</v>
      </c>
      <c r="I35" s="44" t="e">
        <f t="shared" si="8"/>
        <v>#DIV/0!</v>
      </c>
      <c r="J35" s="44" t="e">
        <f t="shared" si="8"/>
        <v>#DIV/0!</v>
      </c>
      <c r="K35" s="44" t="e">
        <f t="shared" si="8"/>
        <v>#DIV/0!</v>
      </c>
      <c r="L35" s="44" t="e">
        <f t="shared" si="8"/>
        <v>#DIV/0!</v>
      </c>
      <c r="M35" s="44" t="e">
        <f t="shared" si="8"/>
        <v>#DIV/0!</v>
      </c>
      <c r="N35" s="45" t="e">
        <f t="shared" si="8"/>
        <v>#DIV/0!</v>
      </c>
      <c r="O35" s="3"/>
    </row>
    <row r="36" spans="1:16" s="7" customFormat="1" ht="13.5" customHeight="1">
      <c r="A36" s="2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s="7" customFormat="1" ht="13.5" customHeight="1" thickBot="1">
      <c r="A37" s="2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7" s="8" customFormat="1" ht="43.5" customHeight="1" thickBot="1">
      <c r="A38" s="20"/>
      <c r="B38" s="56" t="s">
        <v>27</v>
      </c>
      <c r="C38" s="69" t="e">
        <f>C30*C35</f>
        <v>#N/A</v>
      </c>
      <c r="D38" s="69" t="e">
        <f>D30*D35</f>
        <v>#N/A</v>
      </c>
      <c r="E38" s="69" t="e">
        <f aca="true" t="shared" si="9" ref="E38:N38">E30*E35</f>
        <v>#N/A</v>
      </c>
      <c r="F38" s="69" t="e">
        <f t="shared" si="9"/>
        <v>#N/A</v>
      </c>
      <c r="G38" s="69" t="e">
        <f t="shared" si="9"/>
        <v>#N/A</v>
      </c>
      <c r="H38" s="69" t="e">
        <f>H30*H35</f>
        <v>#N/A</v>
      </c>
      <c r="I38" s="69" t="e">
        <f t="shared" si="9"/>
        <v>#N/A</v>
      </c>
      <c r="J38" s="69" t="e">
        <f>J30*J35</f>
        <v>#N/A</v>
      </c>
      <c r="K38" s="69" t="e">
        <f>K30*K35</f>
        <v>#N/A</v>
      </c>
      <c r="L38" s="69" t="e">
        <f t="shared" si="9"/>
        <v>#N/A</v>
      </c>
      <c r="M38" s="69" t="e">
        <f t="shared" si="9"/>
        <v>#N/A</v>
      </c>
      <c r="N38" s="70" t="e">
        <f t="shared" si="9"/>
        <v>#N/A</v>
      </c>
      <c r="O38" s="30">
        <f>SUMIF(C38:N38,"&lt;0")+SUMIF(C38:N38,"&gt;0")</f>
        <v>0</v>
      </c>
      <c r="P38" s="21"/>
      <c r="Q38" s="7"/>
    </row>
    <row r="39" ht="12.75">
      <c r="Q39" s="24"/>
    </row>
    <row r="40" spans="1:17" s="11" customFormat="1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10"/>
    </row>
    <row r="41" spans="1:17" s="11" customFormat="1" ht="12.7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0"/>
    </row>
    <row r="42" spans="1:17" s="11" customFormat="1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0"/>
    </row>
    <row r="43" spans="1:17" s="11" customFormat="1" ht="12.7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0"/>
    </row>
    <row r="44" ht="12.75">
      <c r="Q44" s="24"/>
    </row>
    <row r="45" ht="12.75">
      <c r="Q45" s="24"/>
    </row>
  </sheetData>
  <sheetProtection/>
  <mergeCells count="10">
    <mergeCell ref="C10:F10"/>
    <mergeCell ref="C11:F11"/>
    <mergeCell ref="C13:F13"/>
    <mergeCell ref="B3:F3"/>
    <mergeCell ref="B4:F4"/>
    <mergeCell ref="B2:F2"/>
    <mergeCell ref="C6:F6"/>
    <mergeCell ref="C7:F7"/>
    <mergeCell ref="C8:F8"/>
    <mergeCell ref="C9:F9"/>
  </mergeCells>
  <dataValidations count="2">
    <dataValidation type="list" allowBlank="1" showInputMessage="1" showErrorMessage="1" sqref="C17:N17">
      <formula1>honapok</formula1>
    </dataValidation>
    <dataValidation type="list" allowBlank="1" showInputMessage="1" showErrorMessage="1" sqref="C16:N16">
      <formula1>evek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2.8515625" style="20" customWidth="1"/>
    <col min="2" max="2" width="29.28125" style="21" customWidth="1"/>
    <col min="3" max="15" width="15.7109375" style="21" customWidth="1"/>
    <col min="16" max="16" width="16.140625" style="21" customWidth="1"/>
    <col min="17" max="17" width="14.421875" style="21" customWidth="1"/>
    <col min="18" max="18" width="13.57421875" style="21" customWidth="1"/>
    <col min="19" max="19" width="13.8515625" style="21" customWidth="1"/>
    <col min="20" max="20" width="11.421875" style="21" customWidth="1"/>
    <col min="21" max="16384" width="9.140625" style="21" customWidth="1"/>
  </cols>
  <sheetData>
    <row r="1" ht="13.5" thickBot="1"/>
    <row r="2" spans="2:6" ht="33" customHeight="1" thickBot="1">
      <c r="B2" s="89" t="s">
        <v>23</v>
      </c>
      <c r="C2" s="89"/>
      <c r="D2" s="89"/>
      <c r="E2" s="89"/>
      <c r="F2" s="89"/>
    </row>
    <row r="3" spans="1:6" ht="33" customHeight="1" thickBot="1">
      <c r="A3" s="21"/>
      <c r="B3" s="89" t="s">
        <v>51</v>
      </c>
      <c r="C3" s="89"/>
      <c r="D3" s="89"/>
      <c r="E3" s="89"/>
      <c r="F3" s="89"/>
    </row>
    <row r="4" spans="1:6" ht="39.75" customHeight="1" thickBot="1">
      <c r="A4" s="21"/>
      <c r="B4" s="94" t="s">
        <v>47</v>
      </c>
      <c r="C4" s="94"/>
      <c r="D4" s="94"/>
      <c r="E4" s="94"/>
      <c r="F4" s="94"/>
    </row>
    <row r="5" ht="13.5" customHeight="1" thickBot="1"/>
    <row r="6" spans="2:6" ht="13.5" customHeight="1">
      <c r="B6" s="46" t="s">
        <v>8</v>
      </c>
      <c r="C6" s="90"/>
      <c r="D6" s="90"/>
      <c r="E6" s="90"/>
      <c r="F6" s="91"/>
    </row>
    <row r="7" spans="2:6" ht="13.5" customHeight="1">
      <c r="B7" s="47" t="s">
        <v>30</v>
      </c>
      <c r="C7" s="92"/>
      <c r="D7" s="92"/>
      <c r="E7" s="92"/>
      <c r="F7" s="93"/>
    </row>
    <row r="8" spans="2:6" ht="13.5" customHeight="1">
      <c r="B8" s="48" t="s">
        <v>31</v>
      </c>
      <c r="C8" s="92"/>
      <c r="D8" s="92"/>
      <c r="E8" s="92"/>
      <c r="F8" s="93"/>
    </row>
    <row r="9" spans="2:6" ht="13.5" customHeight="1">
      <c r="B9" s="48" t="s">
        <v>32</v>
      </c>
      <c r="C9" s="92"/>
      <c r="D9" s="92"/>
      <c r="E9" s="92"/>
      <c r="F9" s="93"/>
    </row>
    <row r="10" spans="2:6" ht="13.5" customHeight="1">
      <c r="B10" s="48" t="s">
        <v>33</v>
      </c>
      <c r="C10" s="92"/>
      <c r="D10" s="92"/>
      <c r="E10" s="92"/>
      <c r="F10" s="93"/>
    </row>
    <row r="11" spans="2:6" ht="13.5" customHeight="1" thickBot="1">
      <c r="B11" s="49" t="s">
        <v>13</v>
      </c>
      <c r="C11" s="84"/>
      <c r="D11" s="85"/>
      <c r="E11" s="85"/>
      <c r="F11" s="86"/>
    </row>
    <row r="12" ht="13.5" customHeight="1" thickBot="1">
      <c r="B12" s="52"/>
    </row>
    <row r="13" spans="2:6" ht="13.5" customHeight="1" thickBot="1">
      <c r="B13" s="50" t="s">
        <v>9</v>
      </c>
      <c r="C13" s="87"/>
      <c r="D13" s="87"/>
      <c r="E13" s="87"/>
      <c r="F13" s="88"/>
    </row>
    <row r="14" ht="13.5" customHeight="1"/>
    <row r="15" ht="13.5" customHeight="1" thickBot="1"/>
    <row r="16" spans="2:14" ht="13.5" customHeight="1">
      <c r="B16" s="31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8" s="24" customFormat="1" ht="13.5" customHeight="1" thickBot="1">
      <c r="A17" s="22"/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  <c r="P17" s="23"/>
      <c r="Q17" s="23"/>
      <c r="R17" s="23"/>
    </row>
    <row r="18" spans="1:18" s="24" customFormat="1" ht="13.5" customHeight="1">
      <c r="A18" s="22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s="24" customFormat="1" ht="13.5" customHeight="1" thickBot="1">
      <c r="A19" s="22"/>
      <c r="B19" s="2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s="24" customFormat="1" ht="26.25" thickBot="1">
      <c r="A20" s="22"/>
      <c r="B20" s="64" t="s">
        <v>55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6" s="7" customFormat="1" ht="13.5" customHeight="1" thickBot="1">
      <c r="A21" s="22"/>
      <c r="B21" s="6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s="7" customFormat="1" ht="13.5" customHeight="1">
      <c r="A22" s="22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s="7" customFormat="1" ht="13.5" customHeight="1" thickBot="1">
      <c r="A23" s="22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6" s="7" customFormat="1" ht="27.75" customHeight="1" thickBot="1">
      <c r="A24" s="22"/>
      <c r="B24" s="56" t="s">
        <v>53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8">
        <v>0</v>
      </c>
      <c r="O24" s="24"/>
      <c r="P24" s="24"/>
    </row>
    <row r="25" spans="1:15" s="24" customFormat="1" ht="13.5" customHeight="1">
      <c r="A25" s="26"/>
      <c r="O25" s="3"/>
    </row>
    <row r="26" spans="1:15" s="24" customFormat="1" ht="13.5" customHeight="1" thickBot="1">
      <c r="A26" s="26"/>
      <c r="O26" s="3"/>
    </row>
    <row r="27" spans="1:17" s="8" customFormat="1" ht="43.5" customHeight="1" thickBot="1">
      <c r="A27" s="20"/>
      <c r="B27" s="56" t="s">
        <v>27</v>
      </c>
      <c r="C27" s="71">
        <f aca="true" t="shared" si="0" ref="C27:N27">$B$21/1720*C24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0</v>
      </c>
      <c r="H27" s="71">
        <f t="shared" si="0"/>
        <v>0</v>
      </c>
      <c r="I27" s="71">
        <f t="shared" si="0"/>
        <v>0</v>
      </c>
      <c r="J27" s="71">
        <f t="shared" si="0"/>
        <v>0</v>
      </c>
      <c r="K27" s="71">
        <f t="shared" si="0"/>
        <v>0</v>
      </c>
      <c r="L27" s="71">
        <f t="shared" si="0"/>
        <v>0</v>
      </c>
      <c r="M27" s="71">
        <f t="shared" si="0"/>
        <v>0</v>
      </c>
      <c r="N27" s="72">
        <f t="shared" si="0"/>
        <v>0</v>
      </c>
      <c r="O27" s="66">
        <f>SUMIF(C27:N27,"&lt;0")+SUMIF(C27:N27,"&gt;0")</f>
        <v>0</v>
      </c>
      <c r="P27" s="21"/>
      <c r="Q27" s="7"/>
    </row>
    <row r="28" ht="12.75">
      <c r="Q28" s="24"/>
    </row>
    <row r="29" spans="1:17" s="11" customFormat="1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10"/>
    </row>
    <row r="30" spans="1:17" s="11" customFormat="1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10"/>
    </row>
    <row r="31" spans="1:17" s="11" customFormat="1" ht="12.7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0"/>
    </row>
    <row r="32" spans="1:17" s="11" customFormat="1" ht="12.7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10"/>
    </row>
    <row r="33" ht="12.75">
      <c r="Q33" s="24"/>
    </row>
    <row r="34" ht="12.75">
      <c r="Q34" s="24"/>
    </row>
  </sheetData>
  <sheetProtection/>
  <mergeCells count="10">
    <mergeCell ref="C10:F10"/>
    <mergeCell ref="C11:F11"/>
    <mergeCell ref="C13:F13"/>
    <mergeCell ref="B3:F3"/>
    <mergeCell ref="B4:F4"/>
    <mergeCell ref="B2:F2"/>
    <mergeCell ref="C6:F6"/>
    <mergeCell ref="C7:F7"/>
    <mergeCell ref="C8:F8"/>
    <mergeCell ref="C9:F9"/>
  </mergeCells>
  <dataValidations count="2">
    <dataValidation type="list" allowBlank="1" showInputMessage="1" showErrorMessage="1" sqref="C16:N16">
      <formula1>evek</formula1>
    </dataValidation>
    <dataValidation type="list" allowBlank="1" showInputMessage="1" showErrorMessage="1" sqref="C17:N17">
      <formula1>honapok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2.8515625" style="20" customWidth="1"/>
    <col min="2" max="2" width="29.28125" style="21" customWidth="1"/>
    <col min="3" max="15" width="15.7109375" style="21" customWidth="1"/>
    <col min="16" max="16" width="16.140625" style="21" customWidth="1"/>
    <col min="17" max="17" width="14.421875" style="21" customWidth="1"/>
    <col min="18" max="18" width="13.57421875" style="21" customWidth="1"/>
    <col min="19" max="19" width="13.8515625" style="21" customWidth="1"/>
    <col min="20" max="20" width="11.421875" style="21" customWidth="1"/>
    <col min="21" max="16384" width="9.140625" style="21" customWidth="1"/>
  </cols>
  <sheetData>
    <row r="1" ht="13.5" thickBot="1"/>
    <row r="2" spans="2:6" ht="33" customHeight="1" thickBot="1">
      <c r="B2" s="89" t="s">
        <v>23</v>
      </c>
      <c r="C2" s="89"/>
      <c r="D2" s="89"/>
      <c r="E2" s="89"/>
      <c r="F2" s="89"/>
    </row>
    <row r="3" spans="1:6" ht="33" customHeight="1" thickBot="1">
      <c r="A3" s="21"/>
      <c r="B3" s="89" t="s">
        <v>52</v>
      </c>
      <c r="C3" s="89"/>
      <c r="D3" s="89"/>
      <c r="E3" s="89"/>
      <c r="F3" s="89"/>
    </row>
    <row r="4" spans="1:6" ht="39.75" customHeight="1" thickBot="1">
      <c r="A4" s="21"/>
      <c r="B4" s="94" t="s">
        <v>38</v>
      </c>
      <c r="C4" s="94"/>
      <c r="D4" s="94"/>
      <c r="E4" s="94"/>
      <c r="F4" s="94"/>
    </row>
    <row r="5" ht="13.5" customHeight="1" thickBot="1"/>
    <row r="6" spans="2:6" ht="13.5" customHeight="1">
      <c r="B6" s="46" t="s">
        <v>8</v>
      </c>
      <c r="C6" s="90"/>
      <c r="D6" s="90"/>
      <c r="E6" s="90"/>
      <c r="F6" s="91"/>
    </row>
    <row r="7" spans="2:6" ht="13.5" customHeight="1">
      <c r="B7" s="47" t="s">
        <v>30</v>
      </c>
      <c r="C7" s="92"/>
      <c r="D7" s="92"/>
      <c r="E7" s="92"/>
      <c r="F7" s="93"/>
    </row>
    <row r="8" spans="2:6" ht="13.5" customHeight="1">
      <c r="B8" s="48" t="s">
        <v>31</v>
      </c>
      <c r="C8" s="92"/>
      <c r="D8" s="92"/>
      <c r="E8" s="92"/>
      <c r="F8" s="93"/>
    </row>
    <row r="9" spans="2:6" ht="13.5" customHeight="1">
      <c r="B9" s="48" t="s">
        <v>32</v>
      </c>
      <c r="C9" s="92"/>
      <c r="D9" s="92"/>
      <c r="E9" s="92"/>
      <c r="F9" s="93"/>
    </row>
    <row r="10" spans="2:6" ht="13.5" customHeight="1">
      <c r="B10" s="48" t="s">
        <v>33</v>
      </c>
      <c r="C10" s="92"/>
      <c r="D10" s="92"/>
      <c r="E10" s="92"/>
      <c r="F10" s="93"/>
    </row>
    <row r="11" spans="2:6" ht="13.5" customHeight="1" thickBot="1">
      <c r="B11" s="49" t="s">
        <v>13</v>
      </c>
      <c r="C11" s="84"/>
      <c r="D11" s="85"/>
      <c r="E11" s="85"/>
      <c r="F11" s="86"/>
    </row>
    <row r="12" ht="13.5" customHeight="1" thickBot="1">
      <c r="B12" s="52"/>
    </row>
    <row r="13" spans="2:6" ht="13.5" customHeight="1" thickBot="1">
      <c r="B13" s="50" t="s">
        <v>9</v>
      </c>
      <c r="C13" s="87"/>
      <c r="D13" s="87"/>
      <c r="E13" s="87"/>
      <c r="F13" s="88"/>
    </row>
    <row r="14" ht="13.5" customHeight="1"/>
    <row r="15" ht="13.5" customHeight="1" thickBot="1"/>
    <row r="16" spans="2:14" ht="13.5" customHeight="1">
      <c r="B16" s="31" t="s">
        <v>10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8" s="24" customFormat="1" ht="13.5" customHeight="1" thickBot="1">
      <c r="A17" s="22"/>
      <c r="B17" s="32" t="s">
        <v>11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23"/>
      <c r="P17" s="23"/>
      <c r="Q17" s="23"/>
      <c r="R17" s="23"/>
    </row>
    <row r="18" spans="1:18" s="24" customFormat="1" ht="13.5" customHeight="1" thickBot="1">
      <c r="A18" s="22"/>
      <c r="B18" s="2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6" s="7" customFormat="1" ht="13.5" customHeight="1">
      <c r="A19" s="18"/>
      <c r="B19" s="35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5"/>
      <c r="P19" s="6"/>
    </row>
    <row r="20" spans="1:15" s="7" customFormat="1" ht="13.5" customHeight="1">
      <c r="A20" s="19"/>
      <c r="B20" s="38" t="s">
        <v>24</v>
      </c>
      <c r="C20" s="28" t="e">
        <f aca="true" t="shared" si="0" ref="C20:N20">C19*HLOOKUP(C16,kozterhek,2,FALSE)</f>
        <v>#N/A</v>
      </c>
      <c r="D20" s="28" t="e">
        <f t="shared" si="0"/>
        <v>#N/A</v>
      </c>
      <c r="E20" s="28" t="e">
        <f t="shared" si="0"/>
        <v>#N/A</v>
      </c>
      <c r="F20" s="28" t="e">
        <f t="shared" si="0"/>
        <v>#N/A</v>
      </c>
      <c r="G20" s="28" t="e">
        <f t="shared" si="0"/>
        <v>#N/A</v>
      </c>
      <c r="H20" s="28" t="e">
        <f t="shared" si="0"/>
        <v>#N/A</v>
      </c>
      <c r="I20" s="28" t="e">
        <f t="shared" si="0"/>
        <v>#N/A</v>
      </c>
      <c r="J20" s="28" t="e">
        <f t="shared" si="0"/>
        <v>#N/A</v>
      </c>
      <c r="K20" s="28" t="e">
        <f t="shared" si="0"/>
        <v>#N/A</v>
      </c>
      <c r="L20" s="28" t="e">
        <f t="shared" si="0"/>
        <v>#N/A</v>
      </c>
      <c r="M20" s="28" t="e">
        <f t="shared" si="0"/>
        <v>#N/A</v>
      </c>
      <c r="N20" s="39" t="e">
        <f t="shared" si="0"/>
        <v>#N/A</v>
      </c>
      <c r="O20" s="9"/>
    </row>
    <row r="21" spans="1:15" s="7" customFormat="1" ht="13.5" customHeight="1">
      <c r="A21" s="19"/>
      <c r="B21" s="38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0"/>
      <c r="O21" s="9"/>
    </row>
    <row r="22" spans="1:15" s="7" customFormat="1" ht="13.5" customHeight="1">
      <c r="A22" s="19"/>
      <c r="B22" s="41" t="s">
        <v>25</v>
      </c>
      <c r="C22" s="28" t="e">
        <f aca="true" t="shared" si="1" ref="C22:N22">C21*HLOOKUP(C16,kozterhek,3,FALSE)*HLOOKUP(C16,kozterhek,5,FALSE)</f>
        <v>#N/A</v>
      </c>
      <c r="D22" s="28" t="e">
        <f t="shared" si="1"/>
        <v>#N/A</v>
      </c>
      <c r="E22" s="28" t="e">
        <f t="shared" si="1"/>
        <v>#N/A</v>
      </c>
      <c r="F22" s="28" t="e">
        <f t="shared" si="1"/>
        <v>#N/A</v>
      </c>
      <c r="G22" s="28" t="e">
        <f t="shared" si="1"/>
        <v>#N/A</v>
      </c>
      <c r="H22" s="28" t="e">
        <f t="shared" si="1"/>
        <v>#N/A</v>
      </c>
      <c r="I22" s="28" t="e">
        <f t="shared" si="1"/>
        <v>#N/A</v>
      </c>
      <c r="J22" s="28" t="e">
        <f t="shared" si="1"/>
        <v>#N/A</v>
      </c>
      <c r="K22" s="28" t="e">
        <f t="shared" si="1"/>
        <v>#N/A</v>
      </c>
      <c r="L22" s="28" t="e">
        <f t="shared" si="1"/>
        <v>#N/A</v>
      </c>
      <c r="M22" s="28" t="e">
        <f t="shared" si="1"/>
        <v>#N/A</v>
      </c>
      <c r="N22" s="39" t="e">
        <f t="shared" si="1"/>
        <v>#N/A</v>
      </c>
      <c r="O22" s="9"/>
    </row>
    <row r="23" spans="1:15" s="7" customFormat="1" ht="13.5" customHeight="1">
      <c r="A23" s="19"/>
      <c r="B23" s="41" t="s">
        <v>26</v>
      </c>
      <c r="C23" s="28" t="e">
        <f aca="true" t="shared" si="2" ref="C23:N23">C21*HLOOKUP(C16,kozterhek,3,FALSE)*HLOOKUP(C16,kozterhek,6,FALSE)</f>
        <v>#N/A</v>
      </c>
      <c r="D23" s="28" t="e">
        <f t="shared" si="2"/>
        <v>#N/A</v>
      </c>
      <c r="E23" s="28" t="e">
        <f t="shared" si="2"/>
        <v>#N/A</v>
      </c>
      <c r="F23" s="28" t="e">
        <f t="shared" si="2"/>
        <v>#N/A</v>
      </c>
      <c r="G23" s="28" t="e">
        <f t="shared" si="2"/>
        <v>#N/A</v>
      </c>
      <c r="H23" s="28" t="e">
        <f t="shared" si="2"/>
        <v>#N/A</v>
      </c>
      <c r="I23" s="28" t="e">
        <f t="shared" si="2"/>
        <v>#N/A</v>
      </c>
      <c r="J23" s="28" t="e">
        <f t="shared" si="2"/>
        <v>#N/A</v>
      </c>
      <c r="K23" s="28" t="e">
        <f t="shared" si="2"/>
        <v>#N/A</v>
      </c>
      <c r="L23" s="28" t="e">
        <f t="shared" si="2"/>
        <v>#N/A</v>
      </c>
      <c r="M23" s="28" t="e">
        <f t="shared" si="2"/>
        <v>#N/A</v>
      </c>
      <c r="N23" s="39" t="e">
        <f t="shared" si="2"/>
        <v>#N/A</v>
      </c>
      <c r="O23" s="9"/>
    </row>
    <row r="24" spans="1:15" s="7" customFormat="1" ht="13.5" customHeight="1">
      <c r="A24" s="19"/>
      <c r="B24" s="41" t="s">
        <v>24</v>
      </c>
      <c r="C24" s="28" t="e">
        <f aca="true" t="shared" si="3" ref="C24:N24">C21*HLOOKUP(C16,kozterhek,3,FALSE)*HLOOKUP(C16,kozterhek,8,FALSE)</f>
        <v>#N/A</v>
      </c>
      <c r="D24" s="28" t="e">
        <f t="shared" si="3"/>
        <v>#N/A</v>
      </c>
      <c r="E24" s="28" t="e">
        <f t="shared" si="3"/>
        <v>#N/A</v>
      </c>
      <c r="F24" s="28" t="e">
        <f t="shared" si="3"/>
        <v>#N/A</v>
      </c>
      <c r="G24" s="28" t="e">
        <f t="shared" si="3"/>
        <v>#N/A</v>
      </c>
      <c r="H24" s="28" t="e">
        <f t="shared" si="3"/>
        <v>#N/A</v>
      </c>
      <c r="I24" s="28" t="e">
        <f t="shared" si="3"/>
        <v>#N/A</v>
      </c>
      <c r="J24" s="28" t="e">
        <f t="shared" si="3"/>
        <v>#N/A</v>
      </c>
      <c r="K24" s="28" t="e">
        <f t="shared" si="3"/>
        <v>#N/A</v>
      </c>
      <c r="L24" s="28" t="e">
        <f t="shared" si="3"/>
        <v>#N/A</v>
      </c>
      <c r="M24" s="28" t="e">
        <f t="shared" si="3"/>
        <v>#N/A</v>
      </c>
      <c r="N24" s="39" t="e">
        <f t="shared" si="3"/>
        <v>#N/A</v>
      </c>
      <c r="O24" s="9"/>
    </row>
    <row r="25" spans="1:15" s="7" customFormat="1" ht="13.5" customHeight="1">
      <c r="A25" s="19"/>
      <c r="B25" s="38" t="s">
        <v>16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40"/>
      <c r="O25" s="9"/>
    </row>
    <row r="26" spans="1:15" s="7" customFormat="1" ht="13.5" customHeight="1">
      <c r="A26" s="19"/>
      <c r="B26" s="41" t="s">
        <v>25</v>
      </c>
      <c r="C26" s="28" t="e">
        <f aca="true" t="shared" si="4" ref="C26:N26">C25*HLOOKUP(C16,kozterhek,4,FALSE)*HLOOKUP(C16,kozterhek,5,FALSE)</f>
        <v>#N/A</v>
      </c>
      <c r="D26" s="28" t="e">
        <f t="shared" si="4"/>
        <v>#N/A</v>
      </c>
      <c r="E26" s="28" t="e">
        <f t="shared" si="4"/>
        <v>#N/A</v>
      </c>
      <c r="F26" s="28" t="e">
        <f t="shared" si="4"/>
        <v>#N/A</v>
      </c>
      <c r="G26" s="28" t="e">
        <f t="shared" si="4"/>
        <v>#N/A</v>
      </c>
      <c r="H26" s="28" t="e">
        <f t="shared" si="4"/>
        <v>#N/A</v>
      </c>
      <c r="I26" s="28" t="e">
        <f t="shared" si="4"/>
        <v>#N/A</v>
      </c>
      <c r="J26" s="28" t="e">
        <f t="shared" si="4"/>
        <v>#N/A</v>
      </c>
      <c r="K26" s="28" t="e">
        <f t="shared" si="4"/>
        <v>#N/A</v>
      </c>
      <c r="L26" s="28" t="e">
        <f t="shared" si="4"/>
        <v>#N/A</v>
      </c>
      <c r="M26" s="28" t="e">
        <f t="shared" si="4"/>
        <v>#N/A</v>
      </c>
      <c r="N26" s="39" t="e">
        <f t="shared" si="4"/>
        <v>#N/A</v>
      </c>
      <c r="O26" s="9"/>
    </row>
    <row r="27" spans="1:15" s="7" customFormat="1" ht="13.5" customHeight="1">
      <c r="A27" s="19"/>
      <c r="B27" s="41" t="s">
        <v>26</v>
      </c>
      <c r="C27" s="28" t="e">
        <f aca="true" t="shared" si="5" ref="C27:N27">C25*HLOOKUP(C16,kozterhek,4,FALSE)*HLOOKUP(C16,kozterhek,7,FALSE)</f>
        <v>#N/A</v>
      </c>
      <c r="D27" s="28" t="e">
        <f t="shared" si="5"/>
        <v>#N/A</v>
      </c>
      <c r="E27" s="28" t="e">
        <f t="shared" si="5"/>
        <v>#N/A</v>
      </c>
      <c r="F27" s="28" t="e">
        <f t="shared" si="5"/>
        <v>#N/A</v>
      </c>
      <c r="G27" s="28" t="e">
        <f t="shared" si="5"/>
        <v>#N/A</v>
      </c>
      <c r="H27" s="28" t="e">
        <f t="shared" si="5"/>
        <v>#N/A</v>
      </c>
      <c r="I27" s="28" t="e">
        <f t="shared" si="5"/>
        <v>#N/A</v>
      </c>
      <c r="J27" s="28" t="e">
        <f t="shared" si="5"/>
        <v>#N/A</v>
      </c>
      <c r="K27" s="28" t="e">
        <f t="shared" si="5"/>
        <v>#N/A</v>
      </c>
      <c r="L27" s="28" t="e">
        <f t="shared" si="5"/>
        <v>#N/A</v>
      </c>
      <c r="M27" s="28" t="e">
        <f t="shared" si="5"/>
        <v>#N/A</v>
      </c>
      <c r="N27" s="39" t="e">
        <f t="shared" si="5"/>
        <v>#N/A</v>
      </c>
      <c r="O27" s="9"/>
    </row>
    <row r="28" spans="1:15" s="7" customFormat="1" ht="13.5" customHeight="1">
      <c r="A28" s="19"/>
      <c r="B28" s="41" t="s">
        <v>24</v>
      </c>
      <c r="C28" s="28" t="e">
        <f aca="true" t="shared" si="6" ref="C28:N28">C25*HLOOKUP(C16,kozterhek,4,FALSE)*HLOOKUP(C16,kozterhek,8,FALSE)</f>
        <v>#N/A</v>
      </c>
      <c r="D28" s="28" t="e">
        <f t="shared" si="6"/>
        <v>#N/A</v>
      </c>
      <c r="E28" s="28" t="e">
        <f t="shared" si="6"/>
        <v>#N/A</v>
      </c>
      <c r="F28" s="28" t="e">
        <f t="shared" si="6"/>
        <v>#N/A</v>
      </c>
      <c r="G28" s="28" t="e">
        <f t="shared" si="6"/>
        <v>#N/A</v>
      </c>
      <c r="H28" s="28" t="e">
        <f t="shared" si="6"/>
        <v>#N/A</v>
      </c>
      <c r="I28" s="28" t="e">
        <f t="shared" si="6"/>
        <v>#N/A</v>
      </c>
      <c r="J28" s="28" t="e">
        <f t="shared" si="6"/>
        <v>#N/A</v>
      </c>
      <c r="K28" s="28" t="e">
        <f t="shared" si="6"/>
        <v>#N/A</v>
      </c>
      <c r="L28" s="28" t="e">
        <f t="shared" si="6"/>
        <v>#N/A</v>
      </c>
      <c r="M28" s="28" t="e">
        <f t="shared" si="6"/>
        <v>#N/A</v>
      </c>
      <c r="N28" s="39" t="e">
        <f t="shared" si="6"/>
        <v>#N/A</v>
      </c>
      <c r="O28" s="9"/>
    </row>
    <row r="29" spans="1:15" s="7" customFormat="1" ht="13.5" customHeight="1">
      <c r="A29" s="19"/>
      <c r="B29" s="38" t="s">
        <v>35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40"/>
      <c r="O29" s="9"/>
    </row>
    <row r="30" spans="1:16" s="7" customFormat="1" ht="13.5" customHeight="1" thickBot="1">
      <c r="A30" s="9"/>
      <c r="B30" s="55" t="s">
        <v>28</v>
      </c>
      <c r="C30" s="42" t="e">
        <f aca="true" t="shared" si="7" ref="C30:N30">SUM(C19:C29)</f>
        <v>#N/A</v>
      </c>
      <c r="D30" s="42" t="e">
        <f t="shared" si="7"/>
        <v>#N/A</v>
      </c>
      <c r="E30" s="42" t="e">
        <f t="shared" si="7"/>
        <v>#N/A</v>
      </c>
      <c r="F30" s="42" t="e">
        <f t="shared" si="7"/>
        <v>#N/A</v>
      </c>
      <c r="G30" s="42" t="e">
        <f t="shared" si="7"/>
        <v>#N/A</v>
      </c>
      <c r="H30" s="42" t="e">
        <f t="shared" si="7"/>
        <v>#N/A</v>
      </c>
      <c r="I30" s="42" t="e">
        <f t="shared" si="7"/>
        <v>#N/A</v>
      </c>
      <c r="J30" s="42" t="e">
        <f t="shared" si="7"/>
        <v>#N/A</v>
      </c>
      <c r="K30" s="42" t="e">
        <f t="shared" si="7"/>
        <v>#N/A</v>
      </c>
      <c r="L30" s="42" t="e">
        <f t="shared" si="7"/>
        <v>#N/A</v>
      </c>
      <c r="M30" s="42" t="e">
        <f t="shared" si="7"/>
        <v>#N/A</v>
      </c>
      <c r="N30" s="43" t="e">
        <f t="shared" si="7"/>
        <v>#N/A</v>
      </c>
      <c r="O30" s="2"/>
      <c r="P30" s="25"/>
    </row>
    <row r="31" spans="1:16" s="7" customFormat="1" ht="13.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s="7" customFormat="1" ht="13.5" customHeight="1" thickBot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7" s="8" customFormat="1" ht="43.5" customHeight="1" thickBot="1">
      <c r="A33" s="20"/>
      <c r="B33" s="56" t="s">
        <v>27</v>
      </c>
      <c r="C33" s="69" t="e">
        <f>C30</f>
        <v>#N/A</v>
      </c>
      <c r="D33" s="69" t="e">
        <f aca="true" t="shared" si="8" ref="D33:N33">D30</f>
        <v>#N/A</v>
      </c>
      <c r="E33" s="69" t="e">
        <f t="shared" si="8"/>
        <v>#N/A</v>
      </c>
      <c r="F33" s="69" t="e">
        <f t="shared" si="8"/>
        <v>#N/A</v>
      </c>
      <c r="G33" s="69" t="e">
        <f t="shared" si="8"/>
        <v>#N/A</v>
      </c>
      <c r="H33" s="69" t="e">
        <f t="shared" si="8"/>
        <v>#N/A</v>
      </c>
      <c r="I33" s="69" t="e">
        <f t="shared" si="8"/>
        <v>#N/A</v>
      </c>
      <c r="J33" s="69" t="e">
        <f t="shared" si="8"/>
        <v>#N/A</v>
      </c>
      <c r="K33" s="69" t="e">
        <f t="shared" si="8"/>
        <v>#N/A</v>
      </c>
      <c r="L33" s="69" t="e">
        <f t="shared" si="8"/>
        <v>#N/A</v>
      </c>
      <c r="M33" s="69" t="e">
        <f t="shared" si="8"/>
        <v>#N/A</v>
      </c>
      <c r="N33" s="69" t="e">
        <f t="shared" si="8"/>
        <v>#N/A</v>
      </c>
      <c r="O33" s="30">
        <f>SUMIF(C33:N33,"&lt;0")+SUMIF(C33:N33,"&gt;0")</f>
        <v>0</v>
      </c>
      <c r="P33" s="21"/>
      <c r="Q33" s="7"/>
    </row>
    <row r="34" ht="12.75">
      <c r="Q34" s="24"/>
    </row>
    <row r="35" spans="1:17" s="11" customFormat="1" ht="12.7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0"/>
    </row>
    <row r="36" spans="1:17" s="11" customFormat="1" ht="12.7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10"/>
    </row>
    <row r="37" spans="1:17" s="11" customFormat="1" ht="12.7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10"/>
    </row>
    <row r="38" spans="1:17" s="11" customFormat="1" ht="12.7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10"/>
    </row>
    <row r="39" ht="12.75">
      <c r="Q39" s="24"/>
    </row>
    <row r="40" ht="12.75">
      <c r="Q40" s="24"/>
    </row>
  </sheetData>
  <sheetProtection/>
  <mergeCells count="10">
    <mergeCell ref="C10:F10"/>
    <mergeCell ref="C11:F11"/>
    <mergeCell ref="C13:F13"/>
    <mergeCell ref="B3:F3"/>
    <mergeCell ref="B4:F4"/>
    <mergeCell ref="B2:F2"/>
    <mergeCell ref="C6:F6"/>
    <mergeCell ref="C7:F7"/>
    <mergeCell ref="C8:F8"/>
    <mergeCell ref="C9:F9"/>
  </mergeCells>
  <dataValidations count="2">
    <dataValidation type="list" allowBlank="1" showInputMessage="1" showErrorMessage="1" sqref="C17:N17">
      <formula1>honapok</formula1>
    </dataValidation>
    <dataValidation type="list" allowBlank="1" showInputMessage="1" showErrorMessage="1" sqref="C16:N16">
      <formula1>evek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N1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4.7109375" style="83" customWidth="1"/>
    <col min="2" max="2" width="2.57421875" style="0" customWidth="1"/>
    <col min="3" max="3" width="10.7109375" style="0" customWidth="1"/>
    <col min="14" max="14" width="11.7109375" style="0" customWidth="1"/>
    <col min="16" max="16" width="10.8515625" style="0" customWidth="1"/>
  </cols>
  <sheetData>
    <row r="2" spans="2:14" ht="30" customHeight="1">
      <c r="B2" s="82">
        <v>1</v>
      </c>
      <c r="C2" s="76">
        <v>2015</v>
      </c>
      <c r="D2" s="77">
        <v>2016</v>
      </c>
      <c r="E2" s="77">
        <v>2017</v>
      </c>
      <c r="F2" s="77">
        <v>2018</v>
      </c>
      <c r="G2" s="77" t="s">
        <v>66</v>
      </c>
      <c r="H2" s="77" t="s">
        <v>67</v>
      </c>
      <c r="I2" s="77" t="s">
        <v>68</v>
      </c>
      <c r="J2" s="77" t="s">
        <v>69</v>
      </c>
      <c r="K2" s="77">
        <v>2021</v>
      </c>
      <c r="L2" s="95">
        <v>2022</v>
      </c>
      <c r="N2" s="15" t="s">
        <v>4</v>
      </c>
    </row>
    <row r="3" spans="1:14" ht="30" customHeight="1">
      <c r="A3" s="83" t="s">
        <v>0</v>
      </c>
      <c r="B3" s="82">
        <v>2</v>
      </c>
      <c r="C3" s="78">
        <v>0.27</v>
      </c>
      <c r="D3" s="14">
        <v>0.27</v>
      </c>
      <c r="E3" s="13">
        <v>0.22</v>
      </c>
      <c r="F3" s="13">
        <v>0.195</v>
      </c>
      <c r="G3" s="14">
        <v>0.195</v>
      </c>
      <c r="H3" s="13">
        <v>0.175</v>
      </c>
      <c r="I3" s="14">
        <v>0.175</v>
      </c>
      <c r="J3" s="13">
        <v>0.155</v>
      </c>
      <c r="K3" s="14">
        <v>0.155</v>
      </c>
      <c r="L3" s="96">
        <v>0.13</v>
      </c>
      <c r="M3" s="12"/>
      <c r="N3" s="16" t="s">
        <v>5</v>
      </c>
    </row>
    <row r="4" spans="1:14" ht="30" customHeight="1">
      <c r="A4" s="83" t="s">
        <v>61</v>
      </c>
      <c r="B4" s="82">
        <v>3</v>
      </c>
      <c r="C4" s="78">
        <v>1.19</v>
      </c>
      <c r="D4" s="14">
        <v>1.19</v>
      </c>
      <c r="E4" s="13">
        <v>1.18</v>
      </c>
      <c r="F4" s="14">
        <v>1.18</v>
      </c>
      <c r="G4" s="13">
        <v>1</v>
      </c>
      <c r="H4" s="14">
        <v>1</v>
      </c>
      <c r="I4" s="14">
        <v>1</v>
      </c>
      <c r="J4" s="14">
        <v>1</v>
      </c>
      <c r="K4" s="14">
        <v>1</v>
      </c>
      <c r="L4" s="96">
        <v>1</v>
      </c>
      <c r="N4" s="16" t="s">
        <v>6</v>
      </c>
    </row>
    <row r="5" spans="1:14" ht="30" customHeight="1">
      <c r="A5" s="83" t="s">
        <v>62</v>
      </c>
      <c r="B5" s="82">
        <v>4</v>
      </c>
      <c r="C5" s="78">
        <v>1.19</v>
      </c>
      <c r="D5" s="14">
        <v>1.19</v>
      </c>
      <c r="E5" s="13">
        <v>1.18</v>
      </c>
      <c r="F5" s="14">
        <v>1.18</v>
      </c>
      <c r="G5" s="14">
        <v>1.18</v>
      </c>
      <c r="H5" s="14">
        <v>1.18</v>
      </c>
      <c r="I5" s="14">
        <v>1.18</v>
      </c>
      <c r="J5" s="14">
        <v>1.18</v>
      </c>
      <c r="K5" s="14">
        <v>1.18</v>
      </c>
      <c r="L5" s="96">
        <v>1.18</v>
      </c>
      <c r="N5" s="16" t="s">
        <v>17</v>
      </c>
    </row>
    <row r="6" spans="1:14" ht="30" customHeight="1">
      <c r="A6" s="83" t="s">
        <v>7</v>
      </c>
      <c r="B6" s="82">
        <v>5</v>
      </c>
      <c r="C6" s="78">
        <v>0.16</v>
      </c>
      <c r="D6" s="13">
        <v>0.15</v>
      </c>
      <c r="E6" s="14">
        <v>0.15</v>
      </c>
      <c r="F6" s="14">
        <v>0.15</v>
      </c>
      <c r="G6" s="14">
        <v>0.15</v>
      </c>
      <c r="H6" s="14">
        <v>0.15</v>
      </c>
      <c r="I6" s="14">
        <v>0.15</v>
      </c>
      <c r="J6" s="14">
        <v>0.15</v>
      </c>
      <c r="K6" s="14">
        <v>0.15</v>
      </c>
      <c r="L6" s="96">
        <v>0.15</v>
      </c>
      <c r="N6" s="16" t="s">
        <v>18</v>
      </c>
    </row>
    <row r="7" spans="1:14" ht="30" customHeight="1">
      <c r="A7" s="83" t="s">
        <v>63</v>
      </c>
      <c r="B7" s="82">
        <v>6</v>
      </c>
      <c r="C7" s="78">
        <v>0.14</v>
      </c>
      <c r="D7" s="14">
        <v>0.14</v>
      </c>
      <c r="E7" s="14">
        <v>0.14</v>
      </c>
      <c r="F7" s="14">
        <v>0.14</v>
      </c>
      <c r="G7" s="13">
        <v>0</v>
      </c>
      <c r="H7" s="14">
        <v>0</v>
      </c>
      <c r="I7" s="14">
        <v>0</v>
      </c>
      <c r="J7" s="14">
        <v>0</v>
      </c>
      <c r="K7" s="14">
        <v>0</v>
      </c>
      <c r="L7" s="96">
        <v>0</v>
      </c>
      <c r="N7" s="16" t="s">
        <v>19</v>
      </c>
    </row>
    <row r="8" spans="1:14" ht="30" customHeight="1">
      <c r="A8" s="83" t="s">
        <v>64</v>
      </c>
      <c r="B8" s="82">
        <v>7</v>
      </c>
      <c r="C8" s="78">
        <v>0.27</v>
      </c>
      <c r="D8" s="14">
        <v>0.27</v>
      </c>
      <c r="E8" s="13">
        <v>0.22</v>
      </c>
      <c r="F8" s="13">
        <v>0.195</v>
      </c>
      <c r="G8" s="13">
        <v>0</v>
      </c>
      <c r="H8" s="14">
        <v>0</v>
      </c>
      <c r="I8" s="14">
        <v>0</v>
      </c>
      <c r="J8" s="14">
        <v>0</v>
      </c>
      <c r="K8" s="14">
        <v>0</v>
      </c>
      <c r="L8" s="96">
        <v>0</v>
      </c>
      <c r="N8" s="16" t="s">
        <v>20</v>
      </c>
    </row>
    <row r="9" spans="1:14" ht="30" customHeight="1">
      <c r="A9" s="83" t="s">
        <v>65</v>
      </c>
      <c r="B9" s="82">
        <v>8</v>
      </c>
      <c r="C9" s="80">
        <v>0</v>
      </c>
      <c r="D9" s="79">
        <v>0</v>
      </c>
      <c r="E9" s="79">
        <v>0</v>
      </c>
      <c r="F9" s="79">
        <v>0</v>
      </c>
      <c r="G9" s="81">
        <v>0.195</v>
      </c>
      <c r="H9" s="81">
        <v>0.175</v>
      </c>
      <c r="I9" s="79">
        <v>0.175</v>
      </c>
      <c r="J9" s="81">
        <v>0.155</v>
      </c>
      <c r="K9" s="79">
        <v>0.155</v>
      </c>
      <c r="L9" s="97">
        <v>0.13</v>
      </c>
      <c r="N9" s="16" t="s">
        <v>21</v>
      </c>
    </row>
    <row r="10" ht="30" customHeight="1">
      <c r="N10" s="16" t="s">
        <v>22</v>
      </c>
    </row>
    <row r="11" ht="30" customHeight="1">
      <c r="N11" s="16" t="s">
        <v>3</v>
      </c>
    </row>
    <row r="12" ht="30" customHeight="1">
      <c r="N12" s="16" t="s">
        <v>1</v>
      </c>
    </row>
    <row r="13" ht="30" customHeight="1">
      <c r="N13" s="17" t="s">
        <v>2</v>
      </c>
    </row>
    <row r="14" ht="30" customHeight="1"/>
    <row r="15" ht="30" customHeight="1"/>
  </sheetData>
  <sheetProtection/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Papp Balázs</cp:lastModifiedBy>
  <cp:lastPrinted>2019-01-21T10:49:51Z</cp:lastPrinted>
  <dcterms:created xsi:type="dcterms:W3CDTF">2009-08-29T04:42:41Z</dcterms:created>
  <dcterms:modified xsi:type="dcterms:W3CDTF">2022-01-26T09:58:31Z</dcterms:modified>
  <cp:category/>
  <cp:version/>
  <cp:contentType/>
  <cp:contentStatus/>
</cp:coreProperties>
</file>