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activeTab="2"/>
  </bookViews>
  <sheets>
    <sheet name="Útmutató" sheetId="1" r:id="rId1"/>
    <sheet name="max 50%" sheetId="2" r:id="rId2"/>
    <sheet name="max 100%" sheetId="6" r:id="rId3"/>
    <sheet name="adatok" sheetId="5" r:id="rId4"/>
  </sheets>
  <definedNames>
    <definedName name="nemigen">adatok!$A$1:$A$2</definedName>
    <definedName name="_xlnm.Print_Area" localSheetId="1">'max 50%'!$B$1:$O$38</definedName>
  </definedNames>
  <calcPr calcId="145621"/>
</workbook>
</file>

<file path=xl/calcChain.xml><?xml version="1.0" encoding="utf-8"?>
<calcChain xmlns="http://schemas.openxmlformats.org/spreadsheetml/2006/main">
  <c r="C14" i="6" l="1"/>
  <c r="C14" i="2" l="1"/>
  <c r="I11" i="6" l="1"/>
  <c r="I11" i="2"/>
  <c r="I13" i="2" s="1"/>
  <c r="L18" i="6" l="1"/>
  <c r="H18" i="6"/>
  <c r="H19" i="6" s="1"/>
  <c r="I13" i="6"/>
  <c r="I15" i="2"/>
  <c r="H18" i="2"/>
  <c r="I18" i="6" l="1"/>
  <c r="K18" i="6" s="1"/>
  <c r="I19" i="6"/>
  <c r="I15" i="6"/>
  <c r="H20" i="6"/>
  <c r="I20" i="6" s="1"/>
  <c r="I18" i="2"/>
  <c r="H19" i="2"/>
  <c r="H20" i="2" s="1"/>
  <c r="H21" i="6" l="1"/>
  <c r="I21" i="6" s="1"/>
  <c r="J19" i="6"/>
  <c r="M18" i="6"/>
  <c r="N18" i="6" s="1"/>
  <c r="K18" i="2"/>
  <c r="L18" i="2" s="1"/>
  <c r="M18" i="2" s="1"/>
  <c r="I19" i="2"/>
  <c r="H21" i="2"/>
  <c r="I20" i="2"/>
  <c r="L19" i="6" l="1"/>
  <c r="K19" i="6" s="1"/>
  <c r="H22" i="6"/>
  <c r="I22" i="6" s="1"/>
  <c r="J19" i="2"/>
  <c r="K19" i="2" s="1"/>
  <c r="L19" i="2" s="1"/>
  <c r="M19" i="2" s="1"/>
  <c r="H22" i="2"/>
  <c r="I21" i="2"/>
  <c r="M19" i="6" l="1"/>
  <c r="N19" i="6" s="1"/>
  <c r="H23" i="6"/>
  <c r="I23" i="6" s="1"/>
  <c r="H23" i="2"/>
  <c r="I22" i="2"/>
  <c r="J20" i="6" l="1"/>
  <c r="H24" i="6"/>
  <c r="I24" i="6" s="1"/>
  <c r="H24" i="2"/>
  <c r="I23" i="2"/>
  <c r="L20" i="6" l="1"/>
  <c r="K20" i="6" s="1"/>
  <c r="H25" i="6"/>
  <c r="I25" i="6" s="1"/>
  <c r="H25" i="2"/>
  <c r="I24" i="2"/>
  <c r="J21" i="6" l="1"/>
  <c r="M20" i="6"/>
  <c r="N20" i="6" s="1"/>
  <c r="H26" i="6"/>
  <c r="I26" i="6" s="1"/>
  <c r="H26" i="2"/>
  <c r="I25" i="2"/>
  <c r="L21" i="6" l="1"/>
  <c r="K21" i="6" s="1"/>
  <c r="I26" i="2"/>
  <c r="M21" i="6" l="1"/>
  <c r="N21" i="6" s="1"/>
  <c r="J22" i="6"/>
  <c r="J20" i="2"/>
  <c r="K20" i="2" s="1"/>
  <c r="L20" i="2" s="1"/>
  <c r="M20" i="2" s="1"/>
  <c r="L22" i="6" l="1"/>
  <c r="K22" i="6" s="1"/>
  <c r="M22" i="6" s="1"/>
  <c r="N22" i="6" s="1"/>
  <c r="J21" i="2"/>
  <c r="J23" i="6" l="1"/>
  <c r="L23" i="6" s="1"/>
  <c r="K21" i="2"/>
  <c r="J22" i="2" s="1"/>
  <c r="K22" i="2" s="1"/>
  <c r="L22" i="2" s="1"/>
  <c r="M22" i="2" s="1"/>
  <c r="K23" i="6" l="1"/>
  <c r="L21" i="2"/>
  <c r="M21" i="2" s="1"/>
  <c r="J23" i="2"/>
  <c r="K23" i="2" s="1"/>
  <c r="L23" i="2" s="1"/>
  <c r="M23" i="2" s="1"/>
  <c r="J24" i="6" l="1"/>
  <c r="L24" i="6" s="1"/>
  <c r="K24" i="6" s="1"/>
  <c r="J25" i="6" s="1"/>
  <c r="L25" i="6" s="1"/>
  <c r="M23" i="6"/>
  <c r="N23" i="6" s="1"/>
  <c r="J24" i="2"/>
  <c r="K24" i="2" s="1"/>
  <c r="L24" i="2" s="1"/>
  <c r="M24" i="2" s="1"/>
  <c r="M24" i="6" l="1"/>
  <c r="N24" i="6" s="1"/>
  <c r="K25" i="6"/>
  <c r="J26" i="6" s="1"/>
  <c r="L26" i="6" s="1"/>
  <c r="J25" i="2"/>
  <c r="K25" i="2" s="1"/>
  <c r="L25" i="2" s="1"/>
  <c r="M25" i="2" s="1"/>
  <c r="K26" i="6" l="1"/>
  <c r="M26" i="6" s="1"/>
  <c r="N26" i="6" s="1"/>
  <c r="M25" i="6"/>
  <c r="N25" i="6" s="1"/>
  <c r="J26" i="2"/>
  <c r="K26" i="2" s="1"/>
  <c r="L26" i="2" s="1"/>
  <c r="M26" i="2" s="1"/>
</calcChain>
</file>

<file path=xl/comments1.xml><?xml version="1.0" encoding="utf-8"?>
<comments xmlns="http://schemas.openxmlformats.org/spreadsheetml/2006/main">
  <authors>
    <author>Klaukó Babett</author>
    <author>Szécsi Jenő</author>
  </authors>
  <commentList>
    <comment ref="B5" authorId="0">
      <text>
        <r>
          <rPr>
            <sz val="9"/>
            <color indexed="81"/>
            <rFont val="Tahoma"/>
            <family val="2"/>
            <charset val="238"/>
          </rPr>
          <t>A megelőlegezési szerződés főoldalán szereplő "Kedvezményezett neve"</t>
        </r>
      </text>
    </comment>
    <comment ref="B6" authorId="0">
      <text>
        <r>
          <rPr>
            <sz val="9"/>
            <color indexed="81"/>
            <rFont val="Tahoma"/>
            <family val="2"/>
            <charset val="238"/>
          </rPr>
          <t xml:space="preserve">A megelőlegezési szerződés főoldalán szereplő "Projekt rövid címe"
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Subsidy Contract főoldalán szereplő "Application Form ID"
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A hazai társfinanszírozási szerződés főoldalán szereplő "Szerződés száma"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A megelőlegezési szerződés főoldalán szereplő "Megelőlegezési szerződés száma"</t>
        </r>
      </text>
    </comment>
    <comment ref="B11" authorId="1">
      <text>
        <r>
          <rPr>
            <sz val="9"/>
            <color indexed="81"/>
            <rFont val="Tahoma"/>
            <family val="2"/>
            <charset val="238"/>
          </rPr>
          <t>megelőlegezési szerződés 4.1. pontjában szereplő "Uniós támogatás euróban"</t>
        </r>
      </text>
    </comment>
    <comment ref="B12" authorId="1">
      <text>
        <r>
          <rPr>
            <sz val="9"/>
            <color indexed="81"/>
            <rFont val="Tahoma"/>
            <family val="2"/>
            <charset val="238"/>
          </rPr>
          <t>megelőlegezési szerződés 4.1. pontjában szereplő "Megelőlegezés összege euróban"</t>
        </r>
      </text>
    </comment>
    <comment ref="B13" authorId="1">
      <text>
        <r>
          <rPr>
            <sz val="9"/>
            <color indexed="81"/>
            <rFont val="Tahoma"/>
            <family val="2"/>
            <charset val="238"/>
          </rPr>
          <t>megelőlegezési szerződés 4.1. pontjában szereplő "Megelőlegezés összege forintban"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 xml:space="preserve">Fix képlet, nem írható cella
</t>
        </r>
      </text>
    </comment>
    <comment ref="B15" authorId="1">
      <text>
        <r>
          <rPr>
            <sz val="9"/>
            <color indexed="81"/>
            <rFont val="Tahoma"/>
            <family val="2"/>
            <charset val="238"/>
          </rPr>
          <t>megelőlegezési szerződés 4.1. pontjában szereplő "Árfolyam"</t>
        </r>
      </text>
    </comment>
    <comment ref="D17" authorId="1">
      <text>
        <r>
          <rPr>
            <sz val="9"/>
            <color indexed="81"/>
            <rFont val="Tahoma"/>
            <family val="2"/>
            <charset val="238"/>
          </rPr>
          <t>vezető partner által a JS-nek benyújtott és elfogadott projekt szintű jelentésben az adott partner részére elfogadott költség</t>
        </r>
      </text>
    </comment>
    <comment ref="E17" authorId="1">
      <text>
        <r>
          <rPr>
            <sz val="9"/>
            <color indexed="81"/>
            <rFont val="Tahoma"/>
            <family val="2"/>
            <charset val="238"/>
          </rPr>
          <t>a Lead Partneri jelentésből a kedvezményezett számláján jóváírt ERFA támogatás összege EUR-ban</t>
        </r>
      </text>
    </comment>
    <comment ref="F17" authorId="0">
      <text>
        <r>
          <rPr>
            <sz val="9"/>
            <color indexed="81"/>
            <rFont val="Tahoma"/>
            <family val="2"/>
            <charset val="238"/>
          </rPr>
          <t xml:space="preserve"> A Lead Partneri jelentésben jóváhagyott ERFA támogatás jóváírásának napja, a nyilatkozatot tevő kedvezményezett bankszámláján
</t>
        </r>
      </text>
    </comment>
    <comment ref="I17" authorId="1">
      <text>
        <r>
          <rPr>
            <b/>
            <sz val="9"/>
            <color indexed="81"/>
            <rFont val="Tahoma"/>
            <family val="2"/>
            <charset val="238"/>
          </rPr>
          <t>Szécsi Jenő:</t>
        </r>
        <r>
          <rPr>
            <sz val="9"/>
            <color indexed="81"/>
            <rFont val="Tahoma"/>
            <family val="2"/>
            <charset val="238"/>
          </rPr>
          <t xml:space="preserve">
Az aktuális jelentés lezárultával kummuláltan visszafizetendő megelőlegezés</t>
        </r>
      </text>
    </comment>
    <comment ref="N17" authorId="0">
      <text>
        <r>
          <rPr>
            <sz val="9"/>
            <color indexed="81"/>
            <rFont val="Tahoma"/>
            <family val="2"/>
            <charset val="238"/>
          </rPr>
          <t>a visszafizetendő megelőlegezés átutalásának napja a jelen nyilatkozatot tevő kedvezményezett bankszámlájáról a Megelőlegezési szerződésben szereplő bankszámlaszámra</t>
        </r>
      </text>
    </comment>
    <comment ref="E28" authorId="0">
      <text>
        <r>
          <rPr>
            <sz val="9"/>
            <color indexed="81"/>
            <rFont val="Tahoma"/>
            <family val="2"/>
            <charset val="238"/>
          </rPr>
          <t>az esetlegesen keletkezett kamat visszautalásának napja a jelen nyilatkozatot tevő kedvezményezett bankszámlájáról a Megelőlegezési szerződésben szereplő bankszámlaszámra, a záró kifizetés visszautalásával egyidejűleg</t>
        </r>
      </text>
    </comment>
  </commentList>
</comments>
</file>

<file path=xl/comments2.xml><?xml version="1.0" encoding="utf-8"?>
<comments xmlns="http://schemas.openxmlformats.org/spreadsheetml/2006/main">
  <authors>
    <author>Klaukó Babett</author>
    <author>Szécsi Jenő</author>
  </authors>
  <commentList>
    <comment ref="B5" authorId="0">
      <text>
        <r>
          <rPr>
            <sz val="9"/>
            <color indexed="81"/>
            <rFont val="Tahoma"/>
            <family val="2"/>
            <charset val="238"/>
          </rPr>
          <t>A megelőlegezési szerződés főoldalán szereplő "Kedvezményezett neve"</t>
        </r>
      </text>
    </comment>
    <comment ref="B6" authorId="0">
      <text>
        <r>
          <rPr>
            <sz val="9"/>
            <color indexed="81"/>
            <rFont val="Tahoma"/>
            <family val="2"/>
            <charset val="238"/>
          </rPr>
          <t xml:space="preserve">A megelőlegezési szerződés főoldalán szereplő "Projekt rövid címe"
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Subsidy Contract főoldalán szereplő "Application Form ID"
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A hazai társfinanszírozási szerződés főoldalán szereplő "Szerződés száma"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A megelőlegezési szerződés főoldalán szereplő "Megelőlegezési szerződés száma"</t>
        </r>
      </text>
    </comment>
    <comment ref="B11" authorId="1">
      <text>
        <r>
          <rPr>
            <sz val="9"/>
            <color indexed="81"/>
            <rFont val="Tahoma"/>
            <family val="2"/>
            <charset val="238"/>
          </rPr>
          <t>megelőlegezési szerződés 4.1. pontjában szereplő "Uniós támogatás euróban"</t>
        </r>
      </text>
    </comment>
    <comment ref="B12" authorId="1">
      <text>
        <r>
          <rPr>
            <sz val="9"/>
            <color indexed="81"/>
            <rFont val="Tahoma"/>
            <family val="2"/>
            <charset val="238"/>
          </rPr>
          <t>megelőlegezési szerződés 4.1. pontjában szereplő "Megelőlegezés összege euróban"</t>
        </r>
      </text>
    </comment>
    <comment ref="B13" authorId="1">
      <text>
        <r>
          <rPr>
            <sz val="9"/>
            <color indexed="81"/>
            <rFont val="Tahoma"/>
            <family val="2"/>
            <charset val="238"/>
          </rPr>
          <t>megelőlegezési szerződés 4.1. pontjában szereplő "Megelőlegezés összege forintban"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>Fix képlet, nem írható cella</t>
        </r>
      </text>
    </comment>
    <comment ref="B15" authorId="1">
      <text>
        <r>
          <rPr>
            <sz val="9"/>
            <color indexed="81"/>
            <rFont val="Tahoma"/>
            <family val="2"/>
            <charset val="238"/>
          </rPr>
          <t>megelőlegezési szerződés 4.1. pontjában szereplő "Árfolyam"</t>
        </r>
      </text>
    </comment>
    <comment ref="D17" authorId="1">
      <text>
        <r>
          <rPr>
            <sz val="9"/>
            <color indexed="81"/>
            <rFont val="Tahoma"/>
            <family val="2"/>
            <charset val="238"/>
          </rPr>
          <t>vezető partner által a JS-nek benyújtott és elfogadott projekt szintű jelentésben az adott partner részére elfogadott költség</t>
        </r>
      </text>
    </comment>
    <comment ref="E17" authorId="1">
      <text>
        <r>
          <rPr>
            <sz val="9"/>
            <color indexed="81"/>
            <rFont val="Tahoma"/>
            <family val="2"/>
            <charset val="238"/>
          </rPr>
          <t>a Lead Partneri jelentésből a kedvezményezett számláján jóváírt ERFA támogatás összege EUR-ban</t>
        </r>
      </text>
    </comment>
    <comment ref="F17" authorId="0">
      <text>
        <r>
          <rPr>
            <sz val="9"/>
            <color indexed="81"/>
            <rFont val="Tahoma"/>
            <family val="2"/>
            <charset val="238"/>
          </rPr>
          <t xml:space="preserve"> A Lead Partneri jelentésben jóváhagyott ERFA támogatás jóváírásának napja, a nyilatkozatot tevő kedvezményezett bankszámláján
</t>
        </r>
      </text>
    </comment>
    <comment ref="I17" authorId="1">
      <text>
        <r>
          <rPr>
            <b/>
            <sz val="9"/>
            <color indexed="81"/>
            <rFont val="Tahoma"/>
            <family val="2"/>
            <charset val="238"/>
          </rPr>
          <t>Szécsi Jenő:</t>
        </r>
        <r>
          <rPr>
            <sz val="9"/>
            <color indexed="81"/>
            <rFont val="Tahoma"/>
            <family val="2"/>
            <charset val="238"/>
          </rPr>
          <t xml:space="preserve">
Az aktuális jelentés lezárultával kummuláltan visszafizetendő megelőlegezés</t>
        </r>
      </text>
    </comment>
    <comment ref="O17" authorId="0">
      <text>
        <r>
          <rPr>
            <sz val="9"/>
            <color indexed="81"/>
            <rFont val="Tahoma"/>
            <family val="2"/>
            <charset val="238"/>
          </rPr>
          <t>a visszafizetendő megelőlegezés átutalásának napja a jelen nyilatkozatot tevő kedvezményezett bankszámlájáról a Megelőlegezési szerződésben szereplő bankszámlaszámra</t>
        </r>
      </text>
    </comment>
    <comment ref="E28" authorId="0">
      <text>
        <r>
          <rPr>
            <sz val="9"/>
            <color indexed="81"/>
            <rFont val="Tahoma"/>
            <family val="2"/>
            <charset val="238"/>
          </rPr>
          <t>az esetlegesen keletkezett kamat visszautalásának napja a jelen nyilatkozatot tevő kedvezményezett bankszámlájáról a Megelőlegezési szerződésben szereplő bankszámlaszámra, a záró kifizetés visszautalásával egyidejűleg</t>
        </r>
      </text>
    </comment>
  </commentList>
</comments>
</file>

<file path=xl/sharedStrings.xml><?xml version="1.0" encoding="utf-8"?>
<sst xmlns="http://schemas.openxmlformats.org/spreadsheetml/2006/main" count="113" uniqueCount="74">
  <si>
    <t>Útmutató</t>
  </si>
  <si>
    <t>Nyilatkozat a jóváhagyott és átutalt költségekről</t>
  </si>
  <si>
    <t>Program:</t>
  </si>
  <si>
    <t>Kedvezményezett neve:</t>
  </si>
  <si>
    <t>Projekt rövid címe (Acronym):</t>
  </si>
  <si>
    <t>Társfinanszírozási szerződés száma:</t>
  </si>
  <si>
    <t>Megelőlegezési szerződés száma:</t>
  </si>
  <si>
    <t>Elszámolási időszak</t>
  </si>
  <si>
    <t>A Lead Partneri jelentésben jóváhagyott költség
(EUR)</t>
  </si>
  <si>
    <t>Megelőlegezés visszautalás 
(HUF)</t>
  </si>
  <si>
    <t>A 126/2016. (VI.7.) Korm. Rendelet 8. § (1) bekezdésébe foglaltak szerint a nemzeti hatóság kérelemre megelőlegezést biztosít.</t>
  </si>
  <si>
    <t>MEGELŐLEGEZÉS MÉRTÉKE:</t>
  </si>
  <si>
    <t>A 126/2016. (VI.7.) Korm. Rendelet 8. § (3) bekezdés a) pontja alapján</t>
  </si>
  <si>
    <t>A 126/2016. (VI.7.) Korm. Rendelet 8. § (3) bekezdés b) pontja alapján</t>
  </si>
  <si>
    <t>Benyújtás módja:</t>
  </si>
  <si>
    <t>Benyújtás határideje:</t>
  </si>
  <si>
    <t>………………………………………………………..</t>
  </si>
  <si>
    <t>aláírásra jogosult képviselő</t>
  </si>
  <si>
    <t>P.H.</t>
  </si>
  <si>
    <t>Uniós támogatás (EUR):</t>
  </si>
  <si>
    <t>Megelőlegezés összege (EUR):</t>
  </si>
  <si>
    <t>Megelőlegezés összege (HUF):</t>
  </si>
  <si>
    <t>Árfolyam (HUF/EUR):</t>
  </si>
  <si>
    <t>Keletkezett kamatbevétel visszautalása</t>
  </si>
  <si>
    <t>Összeg</t>
  </si>
  <si>
    <t>NEM</t>
  </si>
  <si>
    <t>IGEN</t>
  </si>
  <si>
    <t>Kitöltés:</t>
  </si>
  <si>
    <r>
      <t xml:space="preserve">Záró jelentés?
</t>
    </r>
    <r>
      <rPr>
        <b/>
        <sz val="11"/>
        <rFont val="Calibri"/>
        <family val="2"/>
        <charset val="238"/>
        <scheme val="minor"/>
      </rPr>
      <t>(IGEN/NEM)</t>
    </r>
  </si>
  <si>
    <t>A fehér cellák írhatóak, a szürkék képletet tartalmaznak, azok le vannak védve.</t>
  </si>
  <si>
    <r>
      <t xml:space="preserve">A </t>
    </r>
    <r>
      <rPr>
        <i/>
        <sz val="11"/>
        <color theme="1"/>
        <rFont val="Calibri"/>
        <family val="2"/>
        <charset val="238"/>
        <scheme val="minor"/>
      </rPr>
      <t>"Kedvezményezett neve"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"Projekt rövid címe (Acronym)"</t>
    </r>
    <r>
      <rPr>
        <sz val="11"/>
        <color theme="1"/>
        <rFont val="Calibri"/>
        <family val="2"/>
        <charset val="238"/>
        <scheme val="minor"/>
      </rPr>
      <t xml:space="preserve"> cellákat a megelőlegezési szerződés főoldalán szereplő adatok alapján kérjük kitölteni.</t>
    </r>
  </si>
  <si>
    <r>
      <t>A</t>
    </r>
    <r>
      <rPr>
        <i/>
        <sz val="11"/>
        <color theme="1"/>
        <rFont val="Calibri"/>
        <family val="2"/>
        <charset val="238"/>
        <scheme val="minor"/>
      </rPr>
      <t xml:space="preserve"> "Társfinanszírozási szerződés száma"</t>
    </r>
    <r>
      <rPr>
        <sz val="11"/>
        <color theme="1"/>
        <rFont val="Calibri"/>
        <family val="2"/>
        <charset val="238"/>
        <scheme val="minor"/>
      </rPr>
      <t xml:space="preserve"> cellát a hazai társfinanszírozási szerződés főoldalán szereplő "Szerződés száma" adat alapján kérjük kitölteni.</t>
    </r>
  </si>
  <si>
    <r>
      <t>A</t>
    </r>
    <r>
      <rPr>
        <i/>
        <sz val="11"/>
        <color theme="1"/>
        <rFont val="Calibri"/>
        <family val="2"/>
        <charset val="238"/>
        <scheme val="minor"/>
      </rPr>
      <t xml:space="preserve"> "Megelőlegezési szerződés száma"</t>
    </r>
    <r>
      <rPr>
        <sz val="11"/>
        <color theme="1"/>
        <rFont val="Calibri"/>
        <family val="2"/>
        <charset val="238"/>
        <scheme val="minor"/>
      </rPr>
      <t xml:space="preserve"> cellát a megelőlegezési szerződés főoldalán szereplő "Megelőlegezési szerződés száma" adat alapján kérjük kitölteni.</t>
    </r>
  </si>
  <si>
    <r>
      <t xml:space="preserve">Az </t>
    </r>
    <r>
      <rPr>
        <i/>
        <sz val="11"/>
        <color theme="1"/>
        <rFont val="Calibri"/>
        <family val="2"/>
        <charset val="238"/>
        <scheme val="minor"/>
      </rPr>
      <t>"Uniós támogatás (EUR)"</t>
    </r>
    <r>
      <rPr>
        <sz val="11"/>
        <color theme="1"/>
        <rFont val="Calibri"/>
        <family val="2"/>
        <charset val="238"/>
        <scheme val="minor"/>
      </rPr>
      <t xml:space="preserve"> cellát a megelőlegezési szerződés 4.1. pontjában szereplő "Uniós támogatás euróban" adat alapján kérjük kitölteni. </t>
    </r>
  </si>
  <si>
    <r>
      <t xml:space="preserve">A </t>
    </r>
    <r>
      <rPr>
        <i/>
        <sz val="11"/>
        <color theme="1"/>
        <rFont val="Calibri"/>
        <family val="2"/>
        <charset val="238"/>
        <scheme val="minor"/>
      </rPr>
      <t>"Megelőlegezés összege (EUR)"</t>
    </r>
    <r>
      <rPr>
        <sz val="11"/>
        <color theme="1"/>
        <rFont val="Calibri"/>
        <family val="2"/>
        <charset val="238"/>
        <scheme val="minor"/>
      </rPr>
      <t xml:space="preserve"> cellát a megelőlegezési szerződés 4.1. pontjában szereplő "Megelőlegezés összege euróban"adat alapján kérjük kitölteni.</t>
    </r>
  </si>
  <si>
    <r>
      <t>A</t>
    </r>
    <r>
      <rPr>
        <i/>
        <sz val="11"/>
        <color theme="1"/>
        <rFont val="Calibri"/>
        <family val="2"/>
        <charset val="238"/>
        <scheme val="minor"/>
      </rPr>
      <t xml:space="preserve"> "Megelőlegezés összege (HUF)"</t>
    </r>
    <r>
      <rPr>
        <sz val="11"/>
        <color theme="1"/>
        <rFont val="Calibri"/>
        <family val="2"/>
        <charset val="238"/>
        <scheme val="minor"/>
      </rPr>
      <t xml:space="preserve"> cellát a megelőlegezési szerződés 4.1. pontjában szereplő "Megelőlegezés összege forintban" adat alapján kérjük kitölteni.</t>
    </r>
  </si>
  <si>
    <t>Átutalás napja 
(1.)</t>
  </si>
  <si>
    <t>Kapcsolódó bankkivonat száma
(1.)</t>
  </si>
  <si>
    <t>Átutalás napja 
(2.)</t>
  </si>
  <si>
    <t>Kapcsolódó bankkivonat száma 
(2.)</t>
  </si>
  <si>
    <t>Átutalás napja
(3.)</t>
  </si>
  <si>
    <t>Kapcsolódó bankkivonat száma
(3.)</t>
  </si>
  <si>
    <r>
      <rPr>
        <i/>
        <sz val="11"/>
        <color theme="1"/>
        <rFont val="Calibri"/>
        <family val="2"/>
        <charset val="238"/>
        <scheme val="minor"/>
      </rPr>
      <t>"Elszámolási időszak"</t>
    </r>
    <r>
      <rPr>
        <sz val="11"/>
        <color theme="1"/>
        <rFont val="Calibri"/>
        <family val="2"/>
        <charset val="238"/>
        <scheme val="minor"/>
      </rPr>
      <t>: amely időszakra a jelentés benyújtásra került (pl: 2017.01.01.-2017.04.30.)</t>
    </r>
  </si>
  <si>
    <r>
      <rPr>
        <i/>
        <sz val="11"/>
        <color theme="1"/>
        <rFont val="Calibri"/>
        <family val="2"/>
        <charset val="238"/>
        <scheme val="minor"/>
      </rPr>
      <t>"Záró jelentés? (IGEN/NEM)"</t>
    </r>
    <r>
      <rPr>
        <sz val="11"/>
        <color theme="1"/>
        <rFont val="Calibri"/>
        <family val="2"/>
        <charset val="238"/>
        <scheme val="minor"/>
      </rPr>
      <t>: legördülő menüből kell kiválasztani, hogy az adott jelentés záró jelentés-e, vagy sem.</t>
    </r>
  </si>
  <si>
    <r>
      <rPr>
        <i/>
        <sz val="11"/>
        <color theme="1"/>
        <rFont val="Calibri"/>
        <family val="2"/>
        <charset val="238"/>
        <scheme val="minor"/>
      </rPr>
      <t>"A Lead Partneri jelentésben jóváhagyott költség (EUR)"</t>
    </r>
    <r>
      <rPr>
        <sz val="11"/>
        <color theme="1"/>
        <rFont val="Calibri"/>
        <family val="2"/>
        <charset val="238"/>
        <scheme val="minor"/>
      </rPr>
      <t>: a vezető partner által a JS-nek benyújtott és elfogadott projekt szintű jelentésben az adott partner részére elfogadott költség.</t>
    </r>
  </si>
  <si>
    <t>Amennyiben Önök éltek a megelőlegezés lehetőségével, és kötöttek megelőlegezési szerződést, akkor a fenti kormányrendelet 9. § (6) és (6a) bekezdésében foglaltak szerint a megelőlegezett összeget vissza kell fizetniük.
Ez a táblázat a visszafizetések nyomonkövetésére szolgál.</t>
  </si>
  <si>
    <r>
      <rPr>
        <i/>
        <sz val="11"/>
        <color theme="1"/>
        <rFont val="Calibri"/>
        <family val="2"/>
        <charset val="238"/>
        <scheme val="minor"/>
      </rPr>
      <t>"Átutalás napja (2.)"</t>
    </r>
    <r>
      <rPr>
        <sz val="11"/>
        <color theme="1"/>
        <rFont val="Calibri"/>
        <family val="2"/>
        <charset val="238"/>
        <scheme val="minor"/>
      </rPr>
      <t>:  a visszafizetendő megelőlegezés átutalásának napja a jelen nyilatkozatot tevő kedvezményezett bankszámlájáról a Megelőlegezési szerződésben szereplő bankszámlaszámra.</t>
    </r>
  </si>
  <si>
    <r>
      <rPr>
        <i/>
        <sz val="11"/>
        <color theme="1"/>
        <rFont val="Calibri"/>
        <family val="2"/>
        <charset val="238"/>
        <scheme val="minor"/>
      </rPr>
      <t>"Átutalás napja (3.)"</t>
    </r>
    <r>
      <rPr>
        <sz val="11"/>
        <color theme="1"/>
        <rFont val="Calibri"/>
        <family val="2"/>
        <charset val="238"/>
        <scheme val="minor"/>
      </rPr>
      <t>:  az esetlegesen keletkezett kamat visszautalásának napja a jelen nyilatkozatot tevő kedvezményezett bankszámlájáról a Megelőlegezési szerződésben szereplő bankszámlaszámra, a záró kifizetés visszautalásával egyidejűleg.</t>
    </r>
  </si>
  <si>
    <t>max 100%</t>
  </si>
  <si>
    <r>
      <t xml:space="preserve">Az </t>
    </r>
    <r>
      <rPr>
        <i/>
        <sz val="11"/>
        <color theme="1"/>
        <rFont val="Calibri"/>
        <family val="2"/>
        <charset val="238"/>
        <scheme val="minor"/>
      </rPr>
      <t>"Árfolyam (HUF/EUR)"</t>
    </r>
    <r>
      <rPr>
        <sz val="11"/>
        <color theme="1"/>
        <rFont val="Calibri"/>
        <family val="2"/>
        <charset val="238"/>
        <scheme val="minor"/>
      </rPr>
      <t xml:space="preserve"> cellát a megelőlegezési szerződés 4.1. pontjában szereplő "Árfolyam" adat alapján kérjük kitölteni.</t>
    </r>
  </si>
  <si>
    <t>X feletti</t>
  </si>
  <si>
    <t>Visszafizetés €</t>
  </si>
  <si>
    <t>megelőlegezés %-a</t>
  </si>
  <si>
    <t>Kummulált visszafizetés</t>
  </si>
  <si>
    <t>Visszafizetés € záró figyelésével</t>
  </si>
  <si>
    <t>Maximális megelőlegezés mellett visszafizetendő</t>
  </si>
  <si>
    <t>Megelőlegezés %-a</t>
  </si>
  <si>
    <t>max 50%</t>
  </si>
  <si>
    <t>A jóváhagyott összegből átutalt ERFA támogatás (EUR)</t>
  </si>
  <si>
    <t>kummulált ERFA</t>
  </si>
  <si>
    <t>X feletti ERFA</t>
  </si>
  <si>
    <t>X=megelőlegezéssel nem érintett ERFA (%)</t>
  </si>
  <si>
    <t>elrejtendő oszlopok</t>
  </si>
  <si>
    <t>A táblázat elszámolási időszakait kérjük, folytatólagosan szíveskedjenek tölteni, a táblázat kummulatív jellegére való tekintettel.</t>
  </si>
  <si>
    <r>
      <rPr>
        <i/>
        <sz val="11"/>
        <color theme="1"/>
        <rFont val="Calibri"/>
        <family val="2"/>
        <charset val="238"/>
        <scheme val="minor"/>
      </rPr>
      <t>"Átutalás napja (1.)"</t>
    </r>
    <r>
      <rPr>
        <sz val="11"/>
        <color theme="1"/>
        <rFont val="Calibri"/>
        <family val="2"/>
        <charset val="238"/>
        <scheme val="minor"/>
      </rPr>
      <t>:  a Lead Partneri jelentésben jóváhagyott ERFA támogatás jóváírásának napja, a nyilatkozatot tevő kedvezményezett bankszámláján.</t>
    </r>
  </si>
  <si>
    <r>
      <rPr>
        <i/>
        <sz val="11"/>
        <color theme="1"/>
        <rFont val="Calibri"/>
        <family val="2"/>
        <charset val="238"/>
        <scheme val="minor"/>
      </rPr>
      <t>"A jóváhagyott összegből átutalt ERFA támogatás (EUR)"</t>
    </r>
    <r>
      <rPr>
        <sz val="11"/>
        <color theme="1"/>
        <rFont val="Calibri"/>
        <family val="2"/>
        <charset val="238"/>
        <scheme val="minor"/>
      </rPr>
      <t>: a Lead Partneri jelentésből a kedvezményezett számláján jóváírt ERFA támogatás összege EUR-ban.</t>
    </r>
  </si>
  <si>
    <r>
      <t xml:space="preserve">A </t>
    </r>
    <r>
      <rPr>
        <b/>
        <i/>
        <sz val="11"/>
        <rFont val="Calibri"/>
        <family val="2"/>
        <charset val="238"/>
        <scheme val="minor"/>
      </rPr>
      <t>kitöltött táblázatot</t>
    </r>
    <r>
      <rPr>
        <sz val="11"/>
        <rFont val="Calibri"/>
        <family val="2"/>
        <charset val="238"/>
        <scheme val="minor"/>
      </rPr>
      <t xml:space="preserve"> kérjük aláírva, lepecsételve </t>
    </r>
    <r>
      <rPr>
        <b/>
        <i/>
        <sz val="11"/>
        <rFont val="Calibri"/>
        <family val="2"/>
        <charset val="238"/>
        <scheme val="minor"/>
      </rPr>
      <t xml:space="preserve">szkennelve VALAMINT Excel </t>
    </r>
    <r>
      <rPr>
        <sz val="11"/>
        <rFont val="Calibri"/>
        <family val="2"/>
        <charset val="238"/>
        <scheme val="minor"/>
      </rPr>
      <t xml:space="preserve">formátumban </t>
    </r>
    <r>
      <rPr>
        <b/>
        <i/>
        <sz val="11"/>
        <rFont val="Calibri"/>
        <family val="2"/>
        <charset val="238"/>
        <scheme val="minor"/>
      </rPr>
      <t>elektronikusan</t>
    </r>
    <r>
      <rPr>
        <sz val="11"/>
        <rFont val="Calibri"/>
        <family val="2"/>
        <charset val="238"/>
        <scheme val="minor"/>
      </rPr>
      <t xml:space="preserve"> (e-mailen) benyújtani.</t>
    </r>
  </si>
  <si>
    <r>
      <t xml:space="preserve">A </t>
    </r>
    <r>
      <rPr>
        <b/>
        <i/>
        <sz val="11"/>
        <color theme="1"/>
        <rFont val="Calibri"/>
        <family val="2"/>
        <charset val="238"/>
        <scheme val="minor"/>
      </rPr>
      <t>bankszámlakivonat(ok</t>
    </r>
    <r>
      <rPr>
        <sz val="11"/>
        <color theme="1"/>
        <rFont val="Calibri"/>
        <family val="2"/>
        <charset val="238"/>
        <scheme val="minor"/>
      </rPr>
      <t xml:space="preserve">) </t>
    </r>
    <r>
      <rPr>
        <b/>
        <i/>
        <sz val="11"/>
        <color theme="1"/>
        <rFont val="Calibri"/>
        <family val="2"/>
        <charset val="238"/>
        <scheme val="minor"/>
      </rPr>
      <t xml:space="preserve">hiteles másolati </t>
    </r>
    <r>
      <rPr>
        <sz val="11"/>
        <color theme="1"/>
        <rFont val="Calibri"/>
        <family val="2"/>
        <charset val="238"/>
        <scheme val="minor"/>
      </rPr>
      <t xml:space="preserve">példányait </t>
    </r>
    <r>
      <rPr>
        <b/>
        <i/>
        <sz val="11"/>
        <color theme="1"/>
        <rFont val="Calibri"/>
        <family val="2"/>
        <charset val="238"/>
        <scheme val="minor"/>
      </rPr>
      <t>szkennelve,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elektronikusan</t>
    </r>
    <r>
      <rPr>
        <sz val="11"/>
        <color theme="1"/>
        <rFont val="Calibri"/>
        <family val="2"/>
        <charset val="238"/>
        <scheme val="minor"/>
      </rPr>
      <t xml:space="preserve"> (e-mailben) szükséges benyújtani (a fenti kormányrendelet 9. § (5a) bekezdése szerint).</t>
    </r>
  </si>
  <si>
    <r>
      <t xml:space="preserve">A fenti kormányrendelet 9. § (5a) bekezdése szerint az </t>
    </r>
    <r>
      <rPr>
        <b/>
        <i/>
        <sz val="11"/>
        <color theme="1"/>
        <rFont val="Calibri"/>
        <family val="2"/>
        <charset val="238"/>
        <scheme val="minor"/>
      </rPr>
      <t>uniós támogatás kedvezményezett számláján történő jóváírását követő 15 napon belül</t>
    </r>
  </si>
  <si>
    <r>
      <rPr>
        <b/>
        <sz val="12"/>
        <color theme="1"/>
        <rFont val="Calibri"/>
        <family val="2"/>
        <charset val="238"/>
        <scheme val="minor"/>
      </rPr>
      <t>ÉS</t>
    </r>
    <r>
      <rPr>
        <sz val="11"/>
        <color theme="1"/>
        <rFont val="Calibri"/>
        <family val="2"/>
        <charset val="238"/>
        <scheme val="minor"/>
      </rPr>
      <t xml:space="preserve"> a fenti kormányrendelet 9. § (6) bekezdése szerint a </t>
    </r>
    <r>
      <rPr>
        <b/>
        <i/>
        <sz val="11"/>
        <color theme="1"/>
        <rFont val="Calibri"/>
        <family val="2"/>
        <charset val="238"/>
        <scheme val="minor"/>
      </rPr>
      <t>megelőlegezett összeg visszautalásának időpontjától számított 15 napon belül</t>
    </r>
  </si>
  <si>
    <t>Projekt száma:</t>
  </si>
  <si>
    <r>
      <t xml:space="preserve">A </t>
    </r>
    <r>
      <rPr>
        <i/>
        <sz val="11"/>
        <color theme="1"/>
        <rFont val="Calibri"/>
        <family val="2"/>
        <charset val="238"/>
        <scheme val="minor"/>
      </rPr>
      <t>"Projekt száma"</t>
    </r>
    <r>
      <rPr>
        <sz val="11"/>
        <color theme="1"/>
        <rFont val="Calibri"/>
        <family val="2"/>
        <charset val="238"/>
        <scheme val="minor"/>
      </rPr>
      <t xml:space="preserve"> cellát a Subsidy Contract főoldalán szereplő "Application Form ID" adat alapján kérjük kitölteni.</t>
    </r>
  </si>
  <si>
    <t>Kelt: &lt;Település&gt;, 2018. …….hónap  …… napján.</t>
  </si>
  <si>
    <t>Interreg V-A Ausztria-Magyarország Együttműködési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</si>
</sst>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0.000000"/>
    <numFmt numFmtId="166" formatCode="#,##0.0000000"/>
    <numFmt numFmtId="167" formatCode="0.0000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14" xfId="0" applyBorder="1"/>
    <xf numFmtId="9" fontId="1" fillId="0" borderId="15" xfId="0" applyNumberFormat="1" applyFont="1" applyBorder="1"/>
    <xf numFmtId="0" fontId="1" fillId="0" borderId="16" xfId="0" applyFont="1" applyBorder="1"/>
    <xf numFmtId="9" fontId="1" fillId="0" borderId="17" xfId="0" applyNumberFormat="1" applyFont="1" applyBorder="1"/>
    <xf numFmtId="0" fontId="1" fillId="0" borderId="18" xfId="0" applyFont="1" applyBorder="1"/>
    <xf numFmtId="0" fontId="0" fillId="0" borderId="1" xfId="0" applyFont="1" applyBorder="1" applyAlignment="1" applyProtection="1">
      <alignment wrapText="1"/>
    </xf>
    <xf numFmtId="0" fontId="0" fillId="0" borderId="2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" fontId="0" fillId="0" borderId="0" xfId="0" applyNumberFormat="1"/>
    <xf numFmtId="3" fontId="0" fillId="0" borderId="0" xfId="0" applyNumberFormat="1"/>
    <xf numFmtId="4" fontId="0" fillId="0" borderId="0" xfId="0" applyNumberFormat="1" applyBorder="1"/>
    <xf numFmtId="3" fontId="0" fillId="2" borderId="5" xfId="0" applyNumberFormat="1" applyFill="1" applyBorder="1"/>
    <xf numFmtId="3" fontId="0" fillId="2" borderId="1" xfId="0" applyNumberFormat="1" applyFill="1" applyBorder="1"/>
    <xf numFmtId="3" fontId="0" fillId="2" borderId="11" xfId="0" applyNumberFormat="1" applyFill="1" applyBorder="1"/>
    <xf numFmtId="0" fontId="4" fillId="0" borderId="20" xfId="0" applyFont="1" applyFill="1" applyBorder="1"/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1" fillId="2" borderId="2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2" borderId="28" xfId="0" applyFont="1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right"/>
    </xf>
    <xf numFmtId="4" fontId="0" fillId="2" borderId="21" xfId="0" applyNumberFormat="1" applyFill="1" applyBorder="1" applyAlignment="1">
      <alignment horizontal="right"/>
    </xf>
    <xf numFmtId="0" fontId="1" fillId="3" borderId="2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 applyProtection="1">
      <alignment horizontal="left" vertical="top" wrapText="1"/>
      <protection locked="0"/>
    </xf>
    <xf numFmtId="2" fontId="0" fillId="0" borderId="0" xfId="0" applyNumberFormat="1"/>
    <xf numFmtId="4" fontId="0" fillId="2" borderId="11" xfId="0" applyNumberFormat="1" applyFill="1" applyBorder="1" applyAlignment="1">
      <alignment horizontal="right"/>
    </xf>
    <xf numFmtId="3" fontId="0" fillId="0" borderId="0" xfId="0" applyNumberFormat="1" applyFill="1" applyBorder="1"/>
    <xf numFmtId="0" fontId="0" fillId="0" borderId="0" xfId="0" applyFill="1" applyBorder="1"/>
    <xf numFmtId="0" fontId="10" fillId="0" borderId="20" xfId="0" applyFont="1" applyBorder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4" fontId="0" fillId="2" borderId="33" xfId="0" applyNumberFormat="1" applyFill="1" applyBorder="1"/>
    <xf numFmtId="0" fontId="13" fillId="0" borderId="0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5" fillId="0" borderId="19" xfId="0" applyFont="1" applyBorder="1"/>
    <xf numFmtId="0" fontId="15" fillId="0" borderId="1" xfId="0" applyFont="1" applyBorder="1"/>
    <xf numFmtId="0" fontId="0" fillId="0" borderId="2" xfId="0" applyBorder="1" applyProtection="1">
      <protection locked="0"/>
    </xf>
    <xf numFmtId="0" fontId="0" fillId="0" borderId="25" xfId="0" applyBorder="1" applyAlignment="1" applyProtection="1">
      <alignment horizontal="right"/>
      <protection locked="0"/>
    </xf>
    <xf numFmtId="4" fontId="0" fillId="0" borderId="5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right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0" fillId="0" borderId="31" xfId="0" applyBorder="1" applyAlignment="1" applyProtection="1">
      <alignment horizontal="right"/>
      <protection locked="0"/>
    </xf>
    <xf numFmtId="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49" fontId="0" fillId="0" borderId="1" xfId="0" applyNumberFormat="1" applyBorder="1" applyAlignment="1" applyProtection="1">
      <alignment horizontal="right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26" xfId="0" applyBorder="1" applyAlignment="1" applyProtection="1">
      <alignment horizontal="right"/>
      <protection locked="0"/>
    </xf>
    <xf numFmtId="4" fontId="0" fillId="0" borderId="11" xfId="0" applyNumberFormat="1" applyBorder="1" applyProtection="1">
      <protection locked="0"/>
    </xf>
    <xf numFmtId="0" fontId="0" fillId="0" borderId="11" xfId="0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6" xfId="0" applyNumberFormat="1" applyBorder="1" applyAlignment="1" applyProtection="1">
      <alignment horizontal="right"/>
      <protection locked="0"/>
    </xf>
    <xf numFmtId="49" fontId="0" fillId="0" borderId="7" xfId="0" applyNumberFormat="1" applyBorder="1" applyAlignment="1" applyProtection="1">
      <alignment horizontal="right"/>
      <protection locked="0"/>
    </xf>
    <xf numFmtId="49" fontId="0" fillId="0" borderId="12" xfId="0" applyNumberFormat="1" applyBorder="1" applyAlignment="1" applyProtection="1">
      <alignment horizontal="right"/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3" fontId="0" fillId="0" borderId="11" xfId="0" applyNumberFormat="1" applyBorder="1" applyProtection="1">
      <protection locked="0"/>
    </xf>
    <xf numFmtId="14" fontId="0" fillId="0" borderId="11" xfId="0" applyNumberFormat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left" vertical="top" shrinkToFit="1"/>
    </xf>
    <xf numFmtId="0" fontId="2" fillId="2" borderId="6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 applyProtection="1">
      <alignment horizontal="left" vertical="top" shrinkToFit="1"/>
      <protection locked="0"/>
    </xf>
    <xf numFmtId="0" fontId="2" fillId="0" borderId="7" xfId="0" applyFont="1" applyFill="1" applyBorder="1" applyAlignment="1" applyProtection="1">
      <alignment horizontal="left" vertical="top" shrinkToFi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8" xfId="0" applyFont="1" applyFill="1" applyBorder="1" applyAlignment="1" applyProtection="1">
      <alignment horizontal="left" vertical="top" shrinkToFit="1"/>
      <protection locked="0"/>
    </xf>
    <xf numFmtId="0" fontId="2" fillId="0" borderId="9" xfId="0" applyFont="1" applyFill="1" applyBorder="1" applyAlignment="1" applyProtection="1">
      <alignment horizontal="left" vertical="top" shrinkToFit="1"/>
      <protection locked="0"/>
    </xf>
    <xf numFmtId="0" fontId="2" fillId="0" borderId="10" xfId="0" applyFont="1" applyFill="1" applyBorder="1" applyAlignment="1" applyProtection="1">
      <alignment horizontal="left" vertical="top" shrinkToFit="1"/>
      <protection locked="0"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B4" sqref="B4"/>
    </sheetView>
  </sheetViews>
  <sheetFormatPr defaultRowHeight="15" x14ac:dyDescent="0.25"/>
  <cols>
    <col min="1" max="1" width="10.7109375" customWidth="1"/>
    <col min="2" max="2" width="119.5703125" customWidth="1"/>
  </cols>
  <sheetData>
    <row r="1" spans="1:2" ht="18.600000000000001" customHeight="1" x14ac:dyDescent="0.25">
      <c r="B1" s="49" t="s">
        <v>0</v>
      </c>
    </row>
    <row r="3" spans="1:2" x14ac:dyDescent="0.25">
      <c r="B3" s="7" t="s">
        <v>10</v>
      </c>
    </row>
    <row r="4" spans="1:2" ht="45" x14ac:dyDescent="0.25">
      <c r="B4" s="7" t="s">
        <v>45</v>
      </c>
    </row>
    <row r="7" spans="1:2" ht="18" customHeight="1" x14ac:dyDescent="0.25">
      <c r="A7" s="2"/>
      <c r="B7" s="50" t="s">
        <v>11</v>
      </c>
    </row>
    <row r="8" spans="1:2" x14ac:dyDescent="0.25">
      <c r="A8" s="3" t="s">
        <v>57</v>
      </c>
      <c r="B8" s="4" t="s">
        <v>12</v>
      </c>
    </row>
    <row r="9" spans="1:2" x14ac:dyDescent="0.25">
      <c r="A9" s="5" t="s">
        <v>48</v>
      </c>
      <c r="B9" s="6" t="s">
        <v>13</v>
      </c>
    </row>
    <row r="11" spans="1:2" ht="15.6" customHeight="1" x14ac:dyDescent="0.3">
      <c r="B11" s="51" t="s">
        <v>14</v>
      </c>
    </row>
    <row r="12" spans="1:2" ht="21" customHeight="1" x14ac:dyDescent="0.25">
      <c r="B12" s="44" t="s">
        <v>63</v>
      </c>
    </row>
    <row r="13" spans="1:2" ht="21.75" customHeight="1" x14ac:dyDescent="0.25">
      <c r="B13" s="18" t="s">
        <v>66</v>
      </c>
    </row>
    <row r="14" spans="1:2" ht="34.5" customHeight="1" x14ac:dyDescent="0.25">
      <c r="B14" s="33" t="s">
        <v>67</v>
      </c>
    </row>
    <row r="17" spans="2:2" ht="17.25" x14ac:dyDescent="0.3">
      <c r="B17" s="51" t="s">
        <v>15</v>
      </c>
    </row>
    <row r="18" spans="2:2" ht="35.25" customHeight="1" x14ac:dyDescent="0.25">
      <c r="B18" s="8" t="s">
        <v>68</v>
      </c>
    </row>
    <row r="19" spans="2:2" ht="28.5" customHeight="1" x14ac:dyDescent="0.25">
      <c r="B19" s="33" t="s">
        <v>69</v>
      </c>
    </row>
    <row r="20" spans="2:2" ht="18.75" customHeight="1" x14ac:dyDescent="0.25"/>
    <row r="21" spans="2:2" ht="17.25" x14ac:dyDescent="0.3">
      <c r="B21" s="52" t="s">
        <v>29</v>
      </c>
    </row>
    <row r="22" spans="2:2" ht="21.75" customHeight="1" x14ac:dyDescent="0.25"/>
    <row r="23" spans="2:2" ht="17.25" x14ac:dyDescent="0.3">
      <c r="B23" s="51" t="s">
        <v>27</v>
      </c>
    </row>
    <row r="24" spans="2:2" ht="36" customHeight="1" x14ac:dyDescent="0.25">
      <c r="B24" s="31" t="s">
        <v>30</v>
      </c>
    </row>
    <row r="25" spans="2:2" ht="21.75" customHeight="1" x14ac:dyDescent="0.25">
      <c r="B25" s="31" t="s">
        <v>71</v>
      </c>
    </row>
    <row r="26" spans="2:2" ht="39.75" customHeight="1" x14ac:dyDescent="0.25">
      <c r="B26" s="31" t="s">
        <v>31</v>
      </c>
    </row>
    <row r="27" spans="2:2" ht="33.75" customHeight="1" x14ac:dyDescent="0.25">
      <c r="B27" s="31" t="s">
        <v>32</v>
      </c>
    </row>
    <row r="28" spans="2:2" ht="34.5" customHeight="1" x14ac:dyDescent="0.25">
      <c r="B28" s="31" t="s">
        <v>33</v>
      </c>
    </row>
    <row r="29" spans="2:2" ht="36" customHeight="1" x14ac:dyDescent="0.25">
      <c r="B29" s="31" t="s">
        <v>34</v>
      </c>
    </row>
    <row r="30" spans="2:2" ht="33" customHeight="1" x14ac:dyDescent="0.25">
      <c r="B30" s="31" t="s">
        <v>35</v>
      </c>
    </row>
    <row r="31" spans="2:2" ht="24" customHeight="1" x14ac:dyDescent="0.25">
      <c r="B31" s="31" t="s">
        <v>49</v>
      </c>
    </row>
    <row r="32" spans="2:2" ht="26.25" customHeight="1" x14ac:dyDescent="0.25">
      <c r="B32" s="31" t="s">
        <v>42</v>
      </c>
    </row>
    <row r="33" spans="2:2" ht="27.75" customHeight="1" x14ac:dyDescent="0.25">
      <c r="B33" s="31" t="s">
        <v>43</v>
      </c>
    </row>
    <row r="34" spans="2:2" ht="39" customHeight="1" x14ac:dyDescent="0.25">
      <c r="B34" s="31" t="s">
        <v>44</v>
      </c>
    </row>
    <row r="35" spans="2:2" ht="39.75" customHeight="1" x14ac:dyDescent="0.25">
      <c r="B35" s="31" t="s">
        <v>65</v>
      </c>
    </row>
    <row r="36" spans="2:2" ht="39.75" customHeight="1" x14ac:dyDescent="0.25">
      <c r="B36" s="31" t="s">
        <v>64</v>
      </c>
    </row>
    <row r="37" spans="2:2" ht="36" customHeight="1" x14ac:dyDescent="0.25">
      <c r="B37" s="31" t="s">
        <v>46</v>
      </c>
    </row>
    <row r="38" spans="2:2" ht="38.25" customHeight="1" x14ac:dyDescent="0.25">
      <c r="B38" s="32" t="s">
        <v>47</v>
      </c>
    </row>
  </sheetData>
  <sheetProtection password="C6AC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Q38"/>
  <sheetViews>
    <sheetView workbookViewId="0">
      <selection activeCell="C5" sqref="C5:F5"/>
    </sheetView>
  </sheetViews>
  <sheetFormatPr defaultRowHeight="16.5" customHeight="1" x14ac:dyDescent="0.25"/>
  <cols>
    <col min="1" max="1" width="4.28515625" customWidth="1"/>
    <col min="2" max="2" width="33.5703125" customWidth="1"/>
    <col min="3" max="3" width="14.140625" customWidth="1"/>
    <col min="4" max="4" width="15.28515625" customWidth="1"/>
    <col min="5" max="5" width="15" customWidth="1"/>
    <col min="6" max="6" width="14.85546875" customWidth="1"/>
    <col min="7" max="7" width="16" customWidth="1"/>
    <col min="8" max="8" width="15.7109375" hidden="1" customWidth="1"/>
    <col min="9" max="10" width="12.140625" hidden="1" customWidth="1"/>
    <col min="11" max="12" width="15.7109375" hidden="1" customWidth="1"/>
    <col min="13" max="13" width="15.7109375" customWidth="1"/>
    <col min="14" max="14" width="14.7109375" customWidth="1"/>
    <col min="15" max="15" width="15.42578125" customWidth="1"/>
    <col min="16" max="16" width="11" customWidth="1"/>
    <col min="17" max="17" width="11.28515625" customWidth="1"/>
  </cols>
  <sheetData>
    <row r="2" spans="2:14" ht="16.5" customHeight="1" x14ac:dyDescent="0.3"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6.5" customHeight="1" thickBot="1" x14ac:dyDescent="0.3"/>
    <row r="4" spans="2:14" ht="16.5" customHeight="1" x14ac:dyDescent="0.25">
      <c r="B4" s="19" t="s">
        <v>2</v>
      </c>
      <c r="C4" s="82" t="s">
        <v>73</v>
      </c>
      <c r="D4" s="82"/>
      <c r="E4" s="82"/>
      <c r="F4" s="83"/>
      <c r="G4" s="9"/>
    </row>
    <row r="5" spans="2:14" ht="16.5" customHeight="1" x14ac:dyDescent="0.25">
      <c r="B5" s="20" t="s">
        <v>3</v>
      </c>
      <c r="C5" s="84"/>
      <c r="D5" s="84"/>
      <c r="E5" s="84"/>
      <c r="F5" s="85"/>
      <c r="G5" s="9"/>
    </row>
    <row r="6" spans="2:14" ht="16.5" customHeight="1" x14ac:dyDescent="0.25">
      <c r="B6" s="21" t="s">
        <v>4</v>
      </c>
      <c r="C6" s="86"/>
      <c r="D6" s="86"/>
      <c r="E6" s="86"/>
      <c r="F6" s="87"/>
      <c r="G6" s="10"/>
    </row>
    <row r="7" spans="2:14" ht="16.5" customHeight="1" thickBot="1" x14ac:dyDescent="0.3">
      <c r="B7" s="21" t="s">
        <v>70</v>
      </c>
      <c r="C7" s="88"/>
      <c r="D7" s="89"/>
      <c r="E7" s="89"/>
      <c r="F7" s="90"/>
      <c r="G7" s="9"/>
    </row>
    <row r="8" spans="2:14" ht="16.5" customHeight="1" x14ac:dyDescent="0.25">
      <c r="B8" s="21" t="s">
        <v>5</v>
      </c>
      <c r="C8" s="88"/>
      <c r="D8" s="89"/>
      <c r="E8" s="89"/>
      <c r="F8" s="90"/>
      <c r="G8" s="9"/>
      <c r="I8" s="38"/>
      <c r="J8" t="s">
        <v>62</v>
      </c>
    </row>
    <row r="9" spans="2:14" ht="16.5" customHeight="1" thickBot="1" x14ac:dyDescent="0.3">
      <c r="B9" s="22" t="s">
        <v>6</v>
      </c>
      <c r="C9" s="91"/>
      <c r="D9" s="91"/>
      <c r="E9" s="91"/>
      <c r="F9" s="92"/>
      <c r="G9" s="11"/>
    </row>
    <row r="10" spans="2:14" ht="16.5" customHeight="1" thickBot="1" x14ac:dyDescent="0.3">
      <c r="I10" t="s">
        <v>52</v>
      </c>
    </row>
    <row r="11" spans="2:14" ht="16.5" customHeight="1" x14ac:dyDescent="0.25">
      <c r="B11" s="23" t="s">
        <v>19</v>
      </c>
      <c r="C11" s="72"/>
      <c r="D11" s="12"/>
      <c r="I11" s="46">
        <f>+C14/100</f>
        <v>0</v>
      </c>
    </row>
    <row r="12" spans="2:14" ht="16.5" customHeight="1" x14ac:dyDescent="0.25">
      <c r="B12" s="21" t="s">
        <v>20</v>
      </c>
      <c r="C12" s="73"/>
      <c r="D12" s="13"/>
      <c r="E12" s="12"/>
      <c r="I12" t="s">
        <v>61</v>
      </c>
    </row>
    <row r="13" spans="2:14" ht="16.5" customHeight="1" x14ac:dyDescent="0.25">
      <c r="B13" s="21" t="s">
        <v>21</v>
      </c>
      <c r="C13" s="74"/>
      <c r="I13" s="47">
        <f>1-I11</f>
        <v>1</v>
      </c>
    </row>
    <row r="14" spans="2:14" ht="16.5" customHeight="1" x14ac:dyDescent="0.25">
      <c r="B14" s="39" t="s">
        <v>56</v>
      </c>
      <c r="C14" s="48">
        <f>IF(C12&lt;&gt;0,C12/C11*100,0)</f>
        <v>0</v>
      </c>
      <c r="D14" s="12"/>
      <c r="I14" t="s">
        <v>60</v>
      </c>
    </row>
    <row r="15" spans="2:14" ht="16.5" customHeight="1" thickBot="1" x14ac:dyDescent="0.3">
      <c r="B15" s="22" t="s">
        <v>22</v>
      </c>
      <c r="C15" s="75"/>
      <c r="I15">
        <f>+C11-C11*I13</f>
        <v>0</v>
      </c>
    </row>
    <row r="16" spans="2:14" ht="16.5" customHeight="1" thickBot="1" x14ac:dyDescent="0.3"/>
    <row r="17" spans="2:17" ht="75.75" thickBot="1" x14ac:dyDescent="0.3">
      <c r="B17" s="24" t="s">
        <v>7</v>
      </c>
      <c r="C17" s="25" t="s">
        <v>28</v>
      </c>
      <c r="D17" s="26" t="s">
        <v>8</v>
      </c>
      <c r="E17" s="26" t="s">
        <v>58</v>
      </c>
      <c r="F17" s="29" t="s">
        <v>36</v>
      </c>
      <c r="G17" s="29" t="s">
        <v>37</v>
      </c>
      <c r="H17" s="38" t="s">
        <v>59</v>
      </c>
      <c r="I17" s="38" t="s">
        <v>50</v>
      </c>
      <c r="J17" s="38" t="s">
        <v>53</v>
      </c>
      <c r="K17" s="38" t="s">
        <v>51</v>
      </c>
      <c r="L17" s="38" t="s">
        <v>54</v>
      </c>
      <c r="M17" s="26" t="s">
        <v>9</v>
      </c>
      <c r="N17" s="29" t="s">
        <v>38</v>
      </c>
      <c r="O17" s="30" t="s">
        <v>39</v>
      </c>
    </row>
    <row r="18" spans="2:17" ht="16.5" customHeight="1" x14ac:dyDescent="0.25">
      <c r="B18" s="53"/>
      <c r="C18" s="54"/>
      <c r="D18" s="55"/>
      <c r="E18" s="55"/>
      <c r="F18" s="56"/>
      <c r="G18" s="57"/>
      <c r="H18" s="36">
        <f>+E18</f>
        <v>0</v>
      </c>
      <c r="I18" s="15">
        <f t="shared" ref="I18:I26" si="0">IF(H18&gt;$C$11*$I$13,H18-$C$11*$I$13,0)</f>
        <v>0</v>
      </c>
      <c r="J18" s="15">
        <v>0</v>
      </c>
      <c r="K18" s="15">
        <f t="shared" ref="K18:K26" si="1">IF(I18&lt;=$C$12,I18-J18,$C$12-J18)</f>
        <v>0</v>
      </c>
      <c r="L18" s="15">
        <f t="shared" ref="L18:L26" si="2">IF(C18="IGEN",$C$12-J18,K18)</f>
        <v>0</v>
      </c>
      <c r="M18" s="15">
        <f>IF(C18="IGEN",C13,$L$18*$C$15)</f>
        <v>0</v>
      </c>
      <c r="N18" s="56"/>
      <c r="O18" s="69"/>
    </row>
    <row r="19" spans="2:17" ht="16.5" customHeight="1" x14ac:dyDescent="0.25">
      <c r="B19" s="58"/>
      <c r="C19" s="59"/>
      <c r="D19" s="60"/>
      <c r="E19" s="60"/>
      <c r="F19" s="61"/>
      <c r="G19" s="62"/>
      <c r="H19" s="37">
        <f t="shared" ref="H19:H26" si="3">+H18+E19</f>
        <v>0</v>
      </c>
      <c r="I19" s="16">
        <f t="shared" si="0"/>
        <v>0</v>
      </c>
      <c r="J19" s="16">
        <f t="shared" ref="J19:J26" si="4">+K18+J18</f>
        <v>0</v>
      </c>
      <c r="K19" s="16">
        <f t="shared" si="1"/>
        <v>0</v>
      </c>
      <c r="L19" s="16">
        <f t="shared" si="2"/>
        <v>0</v>
      </c>
      <c r="M19" s="16">
        <f>IF(C19="IGEN",C13-M18,L19*$C$15)</f>
        <v>0</v>
      </c>
      <c r="N19" s="61"/>
      <c r="O19" s="70"/>
    </row>
    <row r="20" spans="2:17" ht="16.5" customHeight="1" x14ac:dyDescent="0.25">
      <c r="B20" s="58"/>
      <c r="C20" s="59"/>
      <c r="D20" s="60"/>
      <c r="E20" s="60"/>
      <c r="F20" s="61"/>
      <c r="G20" s="62"/>
      <c r="H20" s="37">
        <f t="shared" si="3"/>
        <v>0</v>
      </c>
      <c r="I20" s="16">
        <f t="shared" si="0"/>
        <v>0</v>
      </c>
      <c r="J20" s="16">
        <f t="shared" si="4"/>
        <v>0</v>
      </c>
      <c r="K20" s="16">
        <f t="shared" si="1"/>
        <v>0</v>
      </c>
      <c r="L20" s="16">
        <f t="shared" si="2"/>
        <v>0</v>
      </c>
      <c r="M20" s="16">
        <f>IF(C20="IGEN",$C$13-SUM($M$18:$M19),L20*$C$15)</f>
        <v>0</v>
      </c>
      <c r="N20" s="61"/>
      <c r="O20" s="70"/>
    </row>
    <row r="21" spans="2:17" ht="16.5" customHeight="1" x14ac:dyDescent="0.25">
      <c r="B21" s="58"/>
      <c r="C21" s="59"/>
      <c r="D21" s="60"/>
      <c r="E21" s="60"/>
      <c r="F21" s="63"/>
      <c r="G21" s="62"/>
      <c r="H21" s="37">
        <f t="shared" si="3"/>
        <v>0</v>
      </c>
      <c r="I21" s="16">
        <f t="shared" si="0"/>
        <v>0</v>
      </c>
      <c r="J21" s="16">
        <f t="shared" si="4"/>
        <v>0</v>
      </c>
      <c r="K21" s="16">
        <f t="shared" si="1"/>
        <v>0</v>
      </c>
      <c r="L21" s="16">
        <f t="shared" si="2"/>
        <v>0</v>
      </c>
      <c r="M21" s="16">
        <f>IF(C21="IGEN",$C$13-SUM($M$18:$M20),L21*$C$15)</f>
        <v>0</v>
      </c>
      <c r="N21" s="61"/>
      <c r="O21" s="70"/>
    </row>
    <row r="22" spans="2:17" ht="16.5" customHeight="1" x14ac:dyDescent="0.25">
      <c r="B22" s="58"/>
      <c r="C22" s="59"/>
      <c r="D22" s="60"/>
      <c r="E22" s="60"/>
      <c r="F22" s="61"/>
      <c r="G22" s="62"/>
      <c r="H22" s="37">
        <f t="shared" si="3"/>
        <v>0</v>
      </c>
      <c r="I22" s="16">
        <f t="shared" si="0"/>
        <v>0</v>
      </c>
      <c r="J22" s="16">
        <f t="shared" si="4"/>
        <v>0</v>
      </c>
      <c r="K22" s="16">
        <f t="shared" si="1"/>
        <v>0</v>
      </c>
      <c r="L22" s="16">
        <f t="shared" si="2"/>
        <v>0</v>
      </c>
      <c r="M22" s="16">
        <f>IF(C22="IGEN",$C$13-SUM($M$18:$M21),L22*$C$15)</f>
        <v>0</v>
      </c>
      <c r="N22" s="61"/>
      <c r="O22" s="70"/>
    </row>
    <row r="23" spans="2:17" ht="16.5" customHeight="1" x14ac:dyDescent="0.25">
      <c r="B23" s="58"/>
      <c r="C23" s="59"/>
      <c r="D23" s="60"/>
      <c r="E23" s="60"/>
      <c r="F23" s="61"/>
      <c r="G23" s="62"/>
      <c r="H23" s="37">
        <f t="shared" si="3"/>
        <v>0</v>
      </c>
      <c r="I23" s="16">
        <f t="shared" si="0"/>
        <v>0</v>
      </c>
      <c r="J23" s="16">
        <f t="shared" si="4"/>
        <v>0</v>
      </c>
      <c r="K23" s="16">
        <f t="shared" si="1"/>
        <v>0</v>
      </c>
      <c r="L23" s="16">
        <f t="shared" si="2"/>
        <v>0</v>
      </c>
      <c r="M23" s="16">
        <f>IF(C23="IGEN",$C$13-SUM($M$18:$M22),L23*$C$15)</f>
        <v>0</v>
      </c>
      <c r="N23" s="61"/>
      <c r="O23" s="70"/>
      <c r="Q23" s="12"/>
    </row>
    <row r="24" spans="2:17" ht="16.5" customHeight="1" x14ac:dyDescent="0.25">
      <c r="B24" s="58"/>
      <c r="C24" s="59"/>
      <c r="D24" s="60"/>
      <c r="E24" s="60"/>
      <c r="F24" s="61"/>
      <c r="G24" s="62"/>
      <c r="H24" s="37">
        <f t="shared" si="3"/>
        <v>0</v>
      </c>
      <c r="I24" s="16">
        <f t="shared" si="0"/>
        <v>0</v>
      </c>
      <c r="J24" s="16">
        <f t="shared" si="4"/>
        <v>0</v>
      </c>
      <c r="K24" s="16">
        <f t="shared" si="1"/>
        <v>0</v>
      </c>
      <c r="L24" s="16">
        <f t="shared" si="2"/>
        <v>0</v>
      </c>
      <c r="M24" s="16">
        <f>IF(C24="IGEN",$C$13-SUM($M$18:$M23),L24*$C$15)</f>
        <v>0</v>
      </c>
      <c r="N24" s="61"/>
      <c r="O24" s="70"/>
    </row>
    <row r="25" spans="2:17" ht="16.5" customHeight="1" x14ac:dyDescent="0.25">
      <c r="B25" s="58"/>
      <c r="C25" s="59"/>
      <c r="D25" s="60"/>
      <c r="E25" s="60"/>
      <c r="F25" s="61"/>
      <c r="G25" s="62"/>
      <c r="H25" s="37">
        <f t="shared" si="3"/>
        <v>0</v>
      </c>
      <c r="I25" s="16">
        <f t="shared" si="0"/>
        <v>0</v>
      </c>
      <c r="J25" s="16">
        <f t="shared" si="4"/>
        <v>0</v>
      </c>
      <c r="K25" s="16">
        <f t="shared" si="1"/>
        <v>0</v>
      </c>
      <c r="L25" s="16">
        <f t="shared" si="2"/>
        <v>0</v>
      </c>
      <c r="M25" s="16">
        <f>IF(C25="IGEN",$C$13-SUM($M$18:$M24),L25*$C$15)</f>
        <v>0</v>
      </c>
      <c r="N25" s="61"/>
      <c r="O25" s="70"/>
      <c r="Q25" s="12"/>
    </row>
    <row r="26" spans="2:17" ht="16.5" customHeight="1" thickBot="1" x14ac:dyDescent="0.3">
      <c r="B26" s="64"/>
      <c r="C26" s="65"/>
      <c r="D26" s="66"/>
      <c r="E26" s="66"/>
      <c r="F26" s="67"/>
      <c r="G26" s="68"/>
      <c r="H26" s="41">
        <f t="shared" si="3"/>
        <v>0</v>
      </c>
      <c r="I26" s="17">
        <f t="shared" si="0"/>
        <v>0</v>
      </c>
      <c r="J26" s="17">
        <f t="shared" si="4"/>
        <v>0</v>
      </c>
      <c r="K26" s="17">
        <f t="shared" si="1"/>
        <v>0</v>
      </c>
      <c r="L26" s="17">
        <f t="shared" si="2"/>
        <v>0</v>
      </c>
      <c r="M26" s="17">
        <f>IF(C26="IGEN",$C$13-SUM($M$18:$M25),L26*$C$15)</f>
        <v>0</v>
      </c>
      <c r="N26" s="67"/>
      <c r="O26" s="71"/>
    </row>
    <row r="27" spans="2:17" ht="16.5" customHeight="1" thickBot="1" x14ac:dyDescent="0.3">
      <c r="I27" s="42"/>
      <c r="J27" s="42"/>
      <c r="K27" s="42"/>
      <c r="L27" s="42"/>
      <c r="M27" s="43"/>
    </row>
    <row r="28" spans="2:17" ht="60" x14ac:dyDescent="0.25">
      <c r="B28" s="93" t="s">
        <v>23</v>
      </c>
      <c r="C28" s="94"/>
      <c r="D28" s="27" t="s">
        <v>24</v>
      </c>
      <c r="E28" s="27" t="s">
        <v>40</v>
      </c>
      <c r="F28" s="28" t="s">
        <v>41</v>
      </c>
    </row>
    <row r="29" spans="2:17" ht="16.5" customHeight="1" thickBot="1" x14ac:dyDescent="0.3">
      <c r="B29" s="95"/>
      <c r="C29" s="96"/>
      <c r="D29" s="76"/>
      <c r="E29" s="77"/>
      <c r="F29" s="71"/>
    </row>
    <row r="30" spans="2:17" ht="16.5" customHeight="1" x14ac:dyDescent="0.25">
      <c r="D30" s="14"/>
      <c r="H30" s="13"/>
      <c r="I30" s="13"/>
      <c r="J30" s="13"/>
      <c r="K30" s="13"/>
      <c r="L30" s="13"/>
      <c r="M30" s="13"/>
    </row>
    <row r="31" spans="2:17" ht="16.5" customHeight="1" x14ac:dyDescent="0.25">
      <c r="D31" s="14"/>
      <c r="H31" s="13"/>
      <c r="I31" s="13"/>
      <c r="J31" s="13"/>
      <c r="K31" s="13"/>
      <c r="L31" s="13"/>
      <c r="M31" s="13"/>
    </row>
    <row r="33" spans="2:13" ht="16.5" customHeight="1" x14ac:dyDescent="0.25">
      <c r="B33" s="78" t="s">
        <v>72</v>
      </c>
      <c r="H33" s="13"/>
      <c r="I33" s="13"/>
      <c r="J33" s="13"/>
      <c r="K33" s="13"/>
      <c r="L33" s="13"/>
      <c r="M33" s="13"/>
    </row>
    <row r="35" spans="2:13" ht="16.5" customHeight="1" x14ac:dyDescent="0.25">
      <c r="E35" s="80" t="s">
        <v>16</v>
      </c>
      <c r="F35" s="80"/>
      <c r="G35" s="1"/>
    </row>
    <row r="36" spans="2:13" ht="16.5" customHeight="1" x14ac:dyDescent="0.25">
      <c r="E36" s="81" t="s">
        <v>17</v>
      </c>
      <c r="F36" s="81"/>
      <c r="G36" s="1"/>
    </row>
    <row r="38" spans="2:13" ht="16.5" customHeight="1" x14ac:dyDescent="0.25">
      <c r="E38" s="80" t="s">
        <v>18</v>
      </c>
      <c r="F38" s="80"/>
      <c r="G38" s="1"/>
    </row>
  </sheetData>
  <sheetProtection password="C6AC" sheet="1" objects="1" scenarios="1"/>
  <mergeCells count="11">
    <mergeCell ref="B2:N2"/>
    <mergeCell ref="E35:F35"/>
    <mergeCell ref="E36:F36"/>
    <mergeCell ref="E38:F38"/>
    <mergeCell ref="C4:F4"/>
    <mergeCell ref="C5:F5"/>
    <mergeCell ref="C6:F6"/>
    <mergeCell ref="C7:F7"/>
    <mergeCell ref="C8:F8"/>
    <mergeCell ref="C9:F9"/>
    <mergeCell ref="B28:C29"/>
  </mergeCells>
  <dataValidations count="2">
    <dataValidation type="list" showErrorMessage="1" sqref="C18">
      <formula1>nemigen</formula1>
    </dataValidation>
    <dataValidation type="list" allowBlank="1" showErrorMessage="1" sqref="C19:C26">
      <formula1>nemigen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38"/>
  <sheetViews>
    <sheetView tabSelected="1" workbookViewId="0">
      <selection activeCell="G11" sqref="G11"/>
    </sheetView>
  </sheetViews>
  <sheetFormatPr defaultRowHeight="16.5" customHeight="1" x14ac:dyDescent="0.25"/>
  <cols>
    <col min="1" max="1" width="4.28515625" customWidth="1"/>
    <col min="2" max="2" width="33.5703125" customWidth="1"/>
    <col min="3" max="3" width="14.140625" customWidth="1"/>
    <col min="4" max="4" width="15.28515625" customWidth="1"/>
    <col min="5" max="5" width="15" customWidth="1"/>
    <col min="6" max="6" width="14.85546875" customWidth="1"/>
    <col min="7" max="7" width="16" customWidth="1"/>
    <col min="8" max="8" width="15.7109375" hidden="1" customWidth="1"/>
    <col min="9" max="10" width="12.140625" hidden="1" customWidth="1"/>
    <col min="11" max="13" width="15.7109375" hidden="1" customWidth="1"/>
    <col min="14" max="14" width="15.7109375" customWidth="1"/>
    <col min="15" max="15" width="14.7109375" customWidth="1"/>
    <col min="16" max="16" width="15.42578125" customWidth="1"/>
    <col min="17" max="17" width="11" customWidth="1"/>
    <col min="18" max="18" width="11.28515625" customWidth="1"/>
  </cols>
  <sheetData>
    <row r="2" spans="2:15" ht="16.5" customHeight="1" x14ac:dyDescent="0.3"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ht="16.5" customHeight="1" thickBot="1" x14ac:dyDescent="0.3"/>
    <row r="4" spans="2:15" ht="16.5" customHeight="1" x14ac:dyDescent="0.25">
      <c r="B4" s="19" t="s">
        <v>2</v>
      </c>
      <c r="C4" s="82" t="s">
        <v>73</v>
      </c>
      <c r="D4" s="82"/>
      <c r="E4" s="82"/>
      <c r="F4" s="83"/>
      <c r="G4" s="9"/>
    </row>
    <row r="5" spans="2:15" ht="16.5" customHeight="1" x14ac:dyDescent="0.25">
      <c r="B5" s="20" t="s">
        <v>3</v>
      </c>
      <c r="C5" s="84"/>
      <c r="D5" s="84"/>
      <c r="E5" s="84"/>
      <c r="F5" s="85"/>
      <c r="G5" s="9"/>
    </row>
    <row r="6" spans="2:15" ht="16.5" customHeight="1" x14ac:dyDescent="0.25">
      <c r="B6" s="21" t="s">
        <v>4</v>
      </c>
      <c r="C6" s="86"/>
      <c r="D6" s="86"/>
      <c r="E6" s="86"/>
      <c r="F6" s="87"/>
      <c r="G6" s="10"/>
    </row>
    <row r="7" spans="2:15" ht="16.5" customHeight="1" thickBot="1" x14ac:dyDescent="0.3">
      <c r="B7" s="21" t="s">
        <v>70</v>
      </c>
      <c r="C7" s="88"/>
      <c r="D7" s="89"/>
      <c r="E7" s="89"/>
      <c r="F7" s="90"/>
      <c r="G7" s="9"/>
    </row>
    <row r="8" spans="2:15" ht="16.5" customHeight="1" x14ac:dyDescent="0.25">
      <c r="B8" s="21" t="s">
        <v>5</v>
      </c>
      <c r="C8" s="88"/>
      <c r="D8" s="89"/>
      <c r="E8" s="89"/>
      <c r="F8" s="90"/>
      <c r="G8" s="9"/>
      <c r="H8" s="38"/>
      <c r="I8" t="s">
        <v>62</v>
      </c>
    </row>
    <row r="9" spans="2:15" ht="16.5" customHeight="1" thickBot="1" x14ac:dyDescent="0.3">
      <c r="B9" s="22" t="s">
        <v>6</v>
      </c>
      <c r="C9" s="91"/>
      <c r="D9" s="91"/>
      <c r="E9" s="91"/>
      <c r="F9" s="92"/>
      <c r="G9" s="11"/>
    </row>
    <row r="10" spans="2:15" ht="16.5" customHeight="1" thickBot="1" x14ac:dyDescent="0.3">
      <c r="I10" t="s">
        <v>52</v>
      </c>
    </row>
    <row r="11" spans="2:15" ht="16.5" customHeight="1" x14ac:dyDescent="0.25">
      <c r="B11" s="23" t="s">
        <v>19</v>
      </c>
      <c r="C11" s="72"/>
      <c r="D11" s="12"/>
      <c r="I11" s="45">
        <f>+C14/100</f>
        <v>0</v>
      </c>
    </row>
    <row r="12" spans="2:15" ht="16.5" customHeight="1" x14ac:dyDescent="0.25">
      <c r="B12" s="21" t="s">
        <v>20</v>
      </c>
      <c r="C12" s="73"/>
      <c r="D12" s="40"/>
      <c r="I12" t="s">
        <v>61</v>
      </c>
    </row>
    <row r="13" spans="2:15" ht="16.5" customHeight="1" x14ac:dyDescent="0.25">
      <c r="B13" s="21" t="s">
        <v>21</v>
      </c>
      <c r="C13" s="74"/>
      <c r="I13" s="45">
        <f>1-I11</f>
        <v>1</v>
      </c>
    </row>
    <row r="14" spans="2:15" ht="16.5" customHeight="1" x14ac:dyDescent="0.25">
      <c r="B14" s="39" t="s">
        <v>56</v>
      </c>
      <c r="C14" s="48">
        <f>IF(C12&lt;&gt;0,C12/C11*100,0)</f>
        <v>0</v>
      </c>
      <c r="I14" t="s">
        <v>60</v>
      </c>
    </row>
    <row r="15" spans="2:15" ht="16.5" customHeight="1" thickBot="1" x14ac:dyDescent="0.3">
      <c r="B15" s="22" t="s">
        <v>22</v>
      </c>
      <c r="C15" s="75"/>
      <c r="I15">
        <f>+C11-C11*I13</f>
        <v>0</v>
      </c>
    </row>
    <row r="16" spans="2:15" ht="16.5" customHeight="1" thickBot="1" x14ac:dyDescent="0.3"/>
    <row r="17" spans="2:18" ht="75.75" thickBot="1" x14ac:dyDescent="0.3">
      <c r="B17" s="24" t="s">
        <v>7</v>
      </c>
      <c r="C17" s="35" t="s">
        <v>28</v>
      </c>
      <c r="D17" s="26" t="s">
        <v>8</v>
      </c>
      <c r="E17" s="26" t="s">
        <v>58</v>
      </c>
      <c r="F17" s="29" t="s">
        <v>36</v>
      </c>
      <c r="G17" s="29" t="s">
        <v>37</v>
      </c>
      <c r="H17" s="38" t="s">
        <v>59</v>
      </c>
      <c r="I17" s="38" t="s">
        <v>50</v>
      </c>
      <c r="J17" s="38" t="s">
        <v>53</v>
      </c>
      <c r="K17" s="38" t="s">
        <v>51</v>
      </c>
      <c r="L17" s="38" t="s">
        <v>55</v>
      </c>
      <c r="M17" s="38" t="s">
        <v>54</v>
      </c>
      <c r="N17" s="26" t="s">
        <v>9</v>
      </c>
      <c r="O17" s="29" t="s">
        <v>38</v>
      </c>
      <c r="P17" s="30" t="s">
        <v>39</v>
      </c>
    </row>
    <row r="18" spans="2:18" ht="16.5" customHeight="1" x14ac:dyDescent="0.25">
      <c r="B18" s="53"/>
      <c r="C18" s="54"/>
      <c r="D18" s="55"/>
      <c r="E18" s="55"/>
      <c r="F18" s="56"/>
      <c r="G18" s="57"/>
      <c r="H18" s="36">
        <f>+E18</f>
        <v>0</v>
      </c>
      <c r="I18" s="15">
        <f t="shared" ref="I18:I26" si="0">IF(H18&gt;$C$11*$I$13,H18-$C$11*$I$13,0)</f>
        <v>0</v>
      </c>
      <c r="J18" s="15">
        <v>0</v>
      </c>
      <c r="K18" s="15">
        <f t="shared" ref="K18:K26" si="1">IF($I$11&lt;&gt;1,IF(I18&lt;=$C$12,I18-J18,$C$12-J18),L18)</f>
        <v>0</v>
      </c>
      <c r="L18" s="15">
        <f>IF(E18&gt;$C$12,$C$12,E18)</f>
        <v>0</v>
      </c>
      <c r="M18" s="15">
        <f t="shared" ref="M18:M26" si="2">IF(C18="IGEN",$C$12-J18,K18)</f>
        <v>0</v>
      </c>
      <c r="N18" s="15">
        <f>IF(C18="IGEN",C13,$M$18*$C$15)</f>
        <v>0</v>
      </c>
      <c r="O18" s="56"/>
      <c r="P18" s="69"/>
    </row>
    <row r="19" spans="2:18" ht="16.5" customHeight="1" x14ac:dyDescent="0.25">
      <c r="B19" s="58"/>
      <c r="C19" s="59"/>
      <c r="D19" s="60"/>
      <c r="E19" s="60"/>
      <c r="F19" s="61"/>
      <c r="G19" s="62"/>
      <c r="H19" s="37">
        <f t="shared" ref="H19:H26" si="3">+H18+E19</f>
        <v>0</v>
      </c>
      <c r="I19" s="16">
        <f t="shared" si="0"/>
        <v>0</v>
      </c>
      <c r="J19" s="16">
        <f>+K18+J18</f>
        <v>0</v>
      </c>
      <c r="K19" s="16">
        <f t="shared" si="1"/>
        <v>0</v>
      </c>
      <c r="L19" s="16">
        <f>IF(SUM($E$18:E19)&lt;=$C$12,E19,$C$12-J19)</f>
        <v>0</v>
      </c>
      <c r="M19" s="16">
        <f t="shared" si="2"/>
        <v>0</v>
      </c>
      <c r="N19" s="16">
        <f>IF(C19="IGEN",C13-N18,M19*$C$15)</f>
        <v>0</v>
      </c>
      <c r="O19" s="61"/>
      <c r="P19" s="70"/>
    </row>
    <row r="20" spans="2:18" ht="16.5" customHeight="1" x14ac:dyDescent="0.25">
      <c r="B20" s="58"/>
      <c r="C20" s="59"/>
      <c r="D20" s="60"/>
      <c r="E20" s="60"/>
      <c r="F20" s="61"/>
      <c r="G20" s="62"/>
      <c r="H20" s="37">
        <f t="shared" si="3"/>
        <v>0</v>
      </c>
      <c r="I20" s="16">
        <f t="shared" si="0"/>
        <v>0</v>
      </c>
      <c r="J20" s="16">
        <f t="shared" ref="J20:J26" si="4">+K19+J19</f>
        <v>0</v>
      </c>
      <c r="K20" s="16">
        <f t="shared" si="1"/>
        <v>0</v>
      </c>
      <c r="L20" s="16">
        <f>IF(SUM($E$18:E20)&lt;=$C$12,E20,$C$12-J20)</f>
        <v>0</v>
      </c>
      <c r="M20" s="16">
        <f t="shared" si="2"/>
        <v>0</v>
      </c>
      <c r="N20" s="16">
        <f>IF(C20="IGEN",$C$13-SUM($N$18:N19),M20*$C$15)</f>
        <v>0</v>
      </c>
      <c r="O20" s="61"/>
      <c r="P20" s="70"/>
    </row>
    <row r="21" spans="2:18" ht="16.5" customHeight="1" x14ac:dyDescent="0.25">
      <c r="B21" s="58"/>
      <c r="C21" s="59"/>
      <c r="D21" s="60"/>
      <c r="E21" s="60"/>
      <c r="F21" s="63"/>
      <c r="G21" s="62"/>
      <c r="H21" s="37">
        <f t="shared" si="3"/>
        <v>0</v>
      </c>
      <c r="I21" s="16">
        <f t="shared" si="0"/>
        <v>0</v>
      </c>
      <c r="J21" s="16">
        <f t="shared" si="4"/>
        <v>0</v>
      </c>
      <c r="K21" s="16">
        <f t="shared" si="1"/>
        <v>0</v>
      </c>
      <c r="L21" s="16">
        <f>IF(SUM($E$18:E21)&lt;=$C$12,E21,$C$12-J21)</f>
        <v>0</v>
      </c>
      <c r="M21" s="16">
        <f t="shared" si="2"/>
        <v>0</v>
      </c>
      <c r="N21" s="16">
        <f>IF(C21="IGEN",$C$13-SUM($N$18:N20),M21*$C$15)</f>
        <v>0</v>
      </c>
      <c r="O21" s="61"/>
      <c r="P21" s="70"/>
    </row>
    <row r="22" spans="2:18" ht="16.5" customHeight="1" x14ac:dyDescent="0.25">
      <c r="B22" s="58"/>
      <c r="C22" s="59"/>
      <c r="D22" s="60"/>
      <c r="E22" s="60"/>
      <c r="F22" s="61"/>
      <c r="G22" s="62"/>
      <c r="H22" s="37">
        <f t="shared" si="3"/>
        <v>0</v>
      </c>
      <c r="I22" s="16">
        <f t="shared" si="0"/>
        <v>0</v>
      </c>
      <c r="J22" s="16">
        <f t="shared" si="4"/>
        <v>0</v>
      </c>
      <c r="K22" s="16">
        <f t="shared" si="1"/>
        <v>0</v>
      </c>
      <c r="L22" s="16">
        <f>IF(SUM($E$18:E22)&lt;=$C$12,E22,$C$12-J22)</f>
        <v>0</v>
      </c>
      <c r="M22" s="16">
        <f t="shared" si="2"/>
        <v>0</v>
      </c>
      <c r="N22" s="16">
        <f>IF(C22="IGEN",$C$13-SUM($N$18:N21),M22*$C$15)</f>
        <v>0</v>
      </c>
      <c r="O22" s="61"/>
      <c r="P22" s="70"/>
    </row>
    <row r="23" spans="2:18" ht="16.5" customHeight="1" x14ac:dyDescent="0.25">
      <c r="B23" s="58"/>
      <c r="C23" s="59"/>
      <c r="D23" s="60"/>
      <c r="E23" s="60"/>
      <c r="F23" s="61"/>
      <c r="G23" s="62"/>
      <c r="H23" s="37">
        <f t="shared" si="3"/>
        <v>0</v>
      </c>
      <c r="I23" s="16">
        <f t="shared" si="0"/>
        <v>0</v>
      </c>
      <c r="J23" s="16">
        <f t="shared" si="4"/>
        <v>0</v>
      </c>
      <c r="K23" s="16">
        <f t="shared" si="1"/>
        <v>0</v>
      </c>
      <c r="L23" s="16">
        <f>IF(SUM($E$18:E23)&lt;=$C$12,E23,$C$12-J23)</f>
        <v>0</v>
      </c>
      <c r="M23" s="16">
        <f t="shared" si="2"/>
        <v>0</v>
      </c>
      <c r="N23" s="16">
        <f>IF(C23="IGEN",$C$13-SUM($N$18:N22),M23*$C$15)</f>
        <v>0</v>
      </c>
      <c r="O23" s="61"/>
      <c r="P23" s="70"/>
      <c r="R23" s="12"/>
    </row>
    <row r="24" spans="2:18" ht="16.5" customHeight="1" x14ac:dyDescent="0.25">
      <c r="B24" s="58"/>
      <c r="C24" s="59"/>
      <c r="D24" s="60"/>
      <c r="E24" s="60"/>
      <c r="F24" s="61"/>
      <c r="G24" s="62"/>
      <c r="H24" s="37">
        <f t="shared" si="3"/>
        <v>0</v>
      </c>
      <c r="I24" s="16">
        <f t="shared" si="0"/>
        <v>0</v>
      </c>
      <c r="J24" s="16">
        <f t="shared" si="4"/>
        <v>0</v>
      </c>
      <c r="K24" s="16">
        <f t="shared" si="1"/>
        <v>0</v>
      </c>
      <c r="L24" s="16">
        <f>IF(SUM($E$18:E24)&lt;=$C$12,E24,$C$12-J24)</f>
        <v>0</v>
      </c>
      <c r="M24" s="16">
        <f t="shared" si="2"/>
        <v>0</v>
      </c>
      <c r="N24" s="16">
        <f>IF(C24="IGEN",$C$13-SUM($N$18:N23),M24*$C$15)</f>
        <v>0</v>
      </c>
      <c r="O24" s="61"/>
      <c r="P24" s="70"/>
    </row>
    <row r="25" spans="2:18" ht="16.5" customHeight="1" x14ac:dyDescent="0.25">
      <c r="B25" s="58"/>
      <c r="C25" s="59"/>
      <c r="D25" s="60"/>
      <c r="E25" s="60"/>
      <c r="F25" s="61"/>
      <c r="G25" s="62"/>
      <c r="H25" s="37">
        <f t="shared" si="3"/>
        <v>0</v>
      </c>
      <c r="I25" s="16">
        <f t="shared" si="0"/>
        <v>0</v>
      </c>
      <c r="J25" s="16">
        <f t="shared" si="4"/>
        <v>0</v>
      </c>
      <c r="K25" s="16">
        <f t="shared" si="1"/>
        <v>0</v>
      </c>
      <c r="L25" s="16">
        <f>IF(SUM($E$18:E25)&lt;=$C$12,E25,$C$12-J25)</f>
        <v>0</v>
      </c>
      <c r="M25" s="16">
        <f t="shared" si="2"/>
        <v>0</v>
      </c>
      <c r="N25" s="16">
        <f>IF(C25="IGEN",$C$13-SUM($N$18:N24),M25*$C$15)</f>
        <v>0</v>
      </c>
      <c r="O25" s="61"/>
      <c r="P25" s="70"/>
      <c r="R25" s="12"/>
    </row>
    <row r="26" spans="2:18" ht="16.5" customHeight="1" thickBot="1" x14ac:dyDescent="0.3">
      <c r="B26" s="64"/>
      <c r="C26" s="65"/>
      <c r="D26" s="66"/>
      <c r="E26" s="66"/>
      <c r="F26" s="67"/>
      <c r="G26" s="68"/>
      <c r="H26" s="41">
        <f t="shared" si="3"/>
        <v>0</v>
      </c>
      <c r="I26" s="17">
        <f t="shared" si="0"/>
        <v>0</v>
      </c>
      <c r="J26" s="17">
        <f t="shared" si="4"/>
        <v>0</v>
      </c>
      <c r="K26" s="17">
        <f t="shared" si="1"/>
        <v>0</v>
      </c>
      <c r="L26" s="17">
        <f>IF(SUM($E$18:E26)&lt;=$C$12,E26,$C$12-J26)</f>
        <v>0</v>
      </c>
      <c r="M26" s="17">
        <f t="shared" si="2"/>
        <v>0</v>
      </c>
      <c r="N26" s="17">
        <f>IF(C26="IGEN",$C$13-SUM($N$18:N25),M26*$C$15)</f>
        <v>0</v>
      </c>
      <c r="O26" s="67"/>
      <c r="P26" s="71"/>
    </row>
    <row r="27" spans="2:18" ht="16.5" customHeight="1" thickBot="1" x14ac:dyDescent="0.3">
      <c r="H27" s="43"/>
      <c r="I27" s="42"/>
      <c r="J27" s="42"/>
      <c r="K27" s="42"/>
      <c r="L27" s="42"/>
      <c r="M27" s="42"/>
      <c r="N27" s="42"/>
    </row>
    <row r="28" spans="2:18" ht="27.75" customHeight="1" x14ac:dyDescent="0.25">
      <c r="B28" s="93" t="s">
        <v>23</v>
      </c>
      <c r="C28" s="94"/>
      <c r="D28" s="27" t="s">
        <v>24</v>
      </c>
      <c r="E28" s="27" t="s">
        <v>40</v>
      </c>
      <c r="F28" s="28" t="s">
        <v>41</v>
      </c>
    </row>
    <row r="29" spans="2:18" ht="16.5" customHeight="1" thickBot="1" x14ac:dyDescent="0.3">
      <c r="B29" s="95"/>
      <c r="C29" s="96"/>
      <c r="D29" s="76"/>
      <c r="E29" s="77"/>
      <c r="F29" s="71"/>
    </row>
    <row r="30" spans="2:18" ht="16.5" customHeight="1" x14ac:dyDescent="0.25">
      <c r="D30" s="14"/>
      <c r="H30" s="13"/>
      <c r="I30" s="13"/>
      <c r="J30" s="13"/>
      <c r="K30" s="13"/>
      <c r="L30" s="13"/>
      <c r="M30" s="13"/>
      <c r="N30" s="13"/>
    </row>
    <row r="31" spans="2:18" ht="16.5" customHeight="1" x14ac:dyDescent="0.25">
      <c r="D31" s="14"/>
      <c r="H31" s="13"/>
      <c r="I31" s="13"/>
      <c r="J31" s="13"/>
      <c r="K31" s="13"/>
      <c r="L31" s="13"/>
      <c r="M31" s="13"/>
      <c r="N31" s="13"/>
    </row>
    <row r="33" spans="2:14" ht="16.5" customHeight="1" x14ac:dyDescent="0.25">
      <c r="B33" s="78" t="s">
        <v>72</v>
      </c>
      <c r="H33" s="13"/>
      <c r="I33" s="13"/>
      <c r="J33" s="13"/>
      <c r="K33" s="13"/>
      <c r="L33" s="13"/>
      <c r="M33" s="13"/>
      <c r="N33" s="13"/>
    </row>
    <row r="35" spans="2:14" ht="16.5" customHeight="1" x14ac:dyDescent="0.25">
      <c r="E35" s="80" t="s">
        <v>16</v>
      </c>
      <c r="F35" s="80"/>
      <c r="G35" s="34"/>
    </row>
    <row r="36" spans="2:14" ht="16.5" customHeight="1" x14ac:dyDescent="0.25">
      <c r="E36" s="81" t="s">
        <v>17</v>
      </c>
      <c r="F36" s="81"/>
      <c r="G36" s="34"/>
    </row>
    <row r="38" spans="2:14" ht="16.5" customHeight="1" x14ac:dyDescent="0.25">
      <c r="E38" s="80" t="s">
        <v>18</v>
      </c>
      <c r="F38" s="80"/>
      <c r="G38" s="34"/>
    </row>
  </sheetData>
  <sheetProtection password="C6AC" sheet="1" objects="1" scenarios="1"/>
  <mergeCells count="11">
    <mergeCell ref="C8:F8"/>
    <mergeCell ref="B2:O2"/>
    <mergeCell ref="C4:F4"/>
    <mergeCell ref="C5:F5"/>
    <mergeCell ref="C6:F6"/>
    <mergeCell ref="C7:F7"/>
    <mergeCell ref="C9:F9"/>
    <mergeCell ref="B28:C29"/>
    <mergeCell ref="E35:F35"/>
    <mergeCell ref="E36:F36"/>
    <mergeCell ref="E38:F38"/>
  </mergeCells>
  <dataValidations count="2">
    <dataValidation type="list" allowBlank="1" showErrorMessage="1" sqref="C19:C26">
      <formula1>nemigen</formula1>
    </dataValidation>
    <dataValidation type="list" showErrorMessage="1" sqref="C18">
      <formula1>nemigen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0" sqref="D10"/>
    </sheetView>
  </sheetViews>
  <sheetFormatPr defaultRowHeight="15" x14ac:dyDescent="0.25"/>
  <sheetData>
    <row r="1" spans="1:1" x14ac:dyDescent="0.3">
      <c r="A1" t="s">
        <v>25</v>
      </c>
    </row>
    <row r="2" spans="1:1" x14ac:dyDescent="0.3">
      <c r="A2" t="s">
        <v>26</v>
      </c>
    </row>
  </sheetData>
  <sheetProtection password="C6A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Útmutató</vt:lpstr>
      <vt:lpstr>max 50%</vt:lpstr>
      <vt:lpstr>max 100%</vt:lpstr>
      <vt:lpstr>adatok</vt:lpstr>
      <vt:lpstr>nemigen</vt:lpstr>
      <vt:lpstr>'max 50%'!Nyomtatási_terület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Klaukó Babett</dc:creator>
  <cp:lastModifiedBy>Papp Balázs</cp:lastModifiedBy>
  <cp:lastPrinted>2018-01-16T15:49:52Z</cp:lastPrinted>
  <dcterms:created xsi:type="dcterms:W3CDTF">2017-10-18T07:30:30Z</dcterms:created>
  <dcterms:modified xsi:type="dcterms:W3CDTF">2018-12-18T09:31:29Z</dcterms:modified>
</cp:coreProperties>
</file>